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униципал. программа\Декабрь 2024\"/>
    </mc:Choice>
  </mc:AlternateContent>
  <bookViews>
    <workbookView xWindow="-120" yWindow="-120" windowWidth="29040" windowHeight="15840"/>
  </bookViews>
  <sheets>
    <sheet name="2024-2028" sheetId="1" r:id="rId1"/>
    <sheet name="Лист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1" l="1"/>
  <c r="U47" i="1"/>
  <c r="V47" i="1"/>
  <c r="X47" i="1"/>
  <c r="Y47" i="1"/>
  <c r="Z47" i="1"/>
  <c r="AB47" i="1"/>
  <c r="AB49" i="1"/>
  <c r="C19" i="2" l="1"/>
  <c r="C18" i="2"/>
  <c r="B18" i="2"/>
  <c r="U30" i="1"/>
  <c r="U19" i="1"/>
  <c r="AB74" i="1" l="1"/>
  <c r="AB73" i="1"/>
  <c r="Z31" i="1" l="1"/>
  <c r="Y31" i="1"/>
  <c r="X31" i="1"/>
  <c r="V31" i="1"/>
  <c r="U31" i="1"/>
  <c r="AB53" i="1"/>
  <c r="AB57" i="1"/>
  <c r="AB60" i="1"/>
  <c r="AB61" i="1"/>
  <c r="AB62" i="1"/>
  <c r="AB64" i="1"/>
  <c r="AB66" i="1"/>
  <c r="AB69" i="1"/>
  <c r="AB71" i="1"/>
  <c r="U75" i="1"/>
  <c r="V75" i="1"/>
  <c r="Z21" i="1" l="1"/>
  <c r="Y21" i="1"/>
  <c r="X21" i="1"/>
  <c r="V21" i="1"/>
  <c r="U21" i="1"/>
  <c r="U20" i="1"/>
  <c r="AB79" i="1"/>
  <c r="V20" i="1" l="1"/>
  <c r="U116" i="1"/>
  <c r="U115" i="1" s="1"/>
  <c r="Z109" i="1" l="1"/>
  <c r="Z19" i="1" s="1"/>
  <c r="Y109" i="1"/>
  <c r="Y19" i="1" s="1"/>
  <c r="X109" i="1"/>
  <c r="X19" i="1" s="1"/>
  <c r="V109" i="1"/>
  <c r="V19" i="1" s="1"/>
  <c r="U109" i="1"/>
  <c r="AB111" i="1"/>
  <c r="AB109" i="1" s="1"/>
  <c r="V116" i="1"/>
  <c r="AB85" i="1"/>
  <c r="AB40" i="1"/>
  <c r="V30" i="1" l="1"/>
  <c r="AB21" i="1"/>
  <c r="AB120" i="1" l="1"/>
  <c r="AB118" i="1"/>
  <c r="X116" i="1"/>
  <c r="V115" i="1"/>
  <c r="V22" i="1" s="1"/>
  <c r="V18" i="1" s="1"/>
  <c r="U87" i="1"/>
  <c r="X83" i="1"/>
  <c r="X75" i="1" s="1"/>
  <c r="Z81" i="1"/>
  <c r="AB77" i="1"/>
  <c r="AB42" i="1"/>
  <c r="AB39" i="1"/>
  <c r="AB38" i="1"/>
  <c r="AB36" i="1"/>
  <c r="AB34" i="1"/>
  <c r="AB33" i="1"/>
  <c r="AB32" i="1"/>
  <c r="U22" i="1"/>
  <c r="AB81" i="1" l="1"/>
  <c r="Y83" i="1"/>
  <c r="Y75" i="1" s="1"/>
  <c r="AB87" i="1"/>
  <c r="AB19" i="1"/>
  <c r="Y116" i="1"/>
  <c r="Z116" i="1" s="1"/>
  <c r="X115" i="1"/>
  <c r="X22" i="1" s="1"/>
  <c r="AB31" i="1"/>
  <c r="X20" i="1" l="1"/>
  <c r="X18" i="1" s="1"/>
  <c r="X30" i="1"/>
  <c r="Z83" i="1"/>
  <c r="Z75" i="1" s="1"/>
  <c r="AB75" i="1" s="1"/>
  <c r="U18" i="1"/>
  <c r="Y115" i="1"/>
  <c r="Y22" i="1" s="1"/>
  <c r="AB116" i="1"/>
  <c r="AB115" i="1" s="1"/>
  <c r="Z115" i="1"/>
  <c r="Z22" i="1" s="1"/>
  <c r="Y20" i="1" l="1"/>
  <c r="Y18" i="1" s="1"/>
  <c r="Y30" i="1"/>
  <c r="AB83" i="1"/>
  <c r="AB22" i="1"/>
  <c r="Z20" i="1" l="1"/>
  <c r="Z30" i="1"/>
  <c r="AB30" i="1" s="1"/>
  <c r="Z18" i="1" l="1"/>
  <c r="AB18" i="1" s="1"/>
  <c r="AB20" i="1"/>
</calcChain>
</file>

<file path=xl/sharedStrings.xml><?xml version="1.0" encoding="utf-8"?>
<sst xmlns="http://schemas.openxmlformats.org/spreadsheetml/2006/main" count="233" uniqueCount="139">
  <si>
    <t xml:space="preserve">Характеристика   муниципальной   программы  </t>
  </si>
  <si>
    <t>«Развитие отрасли "Культура"  Конаковского муниципального округа  Тверской области" на 2024-2028 годы</t>
  </si>
  <si>
    <t>(наименование муниципальной  программы)</t>
  </si>
  <si>
    <t>Главный администратор  муниципальной  программы     Администрация Конаковского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</si>
  <si>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</si>
  <si>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обозначение и сокращения:</t>
  </si>
  <si>
    <t>1.Программа-муниципальная программа</t>
  </si>
  <si>
    <t>1.Подпрограмма-подпрограмма муниципальной программы</t>
  </si>
  <si>
    <t>Коды бюджетной классификации</t>
  </si>
  <si>
    <t>Цели программы, подпрограммы, задачи подпрограммы, мероприятия подпрограммы, административные мероприятия и их показатели</t>
  </si>
  <si>
    <t>Единица измерения</t>
  </si>
  <si>
    <t>Годы реализации муниципальной программы</t>
  </si>
  <si>
    <t>Целевое (суммарное) значение показателя</t>
  </si>
  <si>
    <t>код исполнителя программы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</si>
  <si>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</si>
  <si>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</si>
  <si>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</si>
  <si>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</si>
  <si>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</si>
  <si>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2026 год</t>
  </si>
  <si>
    <t>2027 год</t>
  </si>
  <si>
    <t>2028 год</t>
  </si>
  <si>
    <t>значение</t>
  </si>
  <si>
    <t>год достижения</t>
  </si>
  <si>
    <r>
      <t xml:space="preserve">                                                                 </t>
    </r>
    <r>
      <rPr>
        <u/>
        <sz val="12"/>
        <color theme="1"/>
        <rFont val="Arial"/>
        <family val="2"/>
        <charset val="204"/>
      </rPr>
      <t xml:space="preserve"> Программа, всего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                               в том числе:</t>
    </r>
  </si>
  <si>
    <t>тыс. руб.</t>
  </si>
  <si>
    <t>Цель "Повышение качества и разнообразия услуг, предоставляемых в сфере культуры и дополнительного образования, предоставление возможностей для самореализации граждан и развития талантов"</t>
  </si>
  <si>
    <t>Показатель 1 "Число посещений культурно-массовых мероприятий в год"</t>
  </si>
  <si>
    <t>тыс. единиц</t>
  </si>
  <si>
    <t xml:space="preserve">Показатель 2 "Количество муниципальных услуг и работ в сфере культуры Конаковского муниципального округа, предоставляемых муниципальными учреждениями культуры и дополнительного образования </t>
  </si>
  <si>
    <t>единиц</t>
  </si>
  <si>
    <t>Показатель 3 "Уровень фактической обеспеченности учреждениями культуры от нормативной потребности:</t>
  </si>
  <si>
    <t>клубами</t>
  </si>
  <si>
    <t>%</t>
  </si>
  <si>
    <t>библиотеками</t>
  </si>
  <si>
    <t>парками культуры и отдыха"</t>
  </si>
  <si>
    <r>
      <rPr>
        <b/>
        <sz val="14"/>
        <color theme="1"/>
        <rFont val="Arial"/>
        <family val="2"/>
        <charset val="204"/>
      </rPr>
      <t>Подпрограмма 1</t>
    </r>
    <r>
      <rPr>
        <sz val="12"/>
        <color theme="1"/>
        <rFont val="Arial"/>
        <family val="2"/>
        <charset val="204"/>
      </rPr>
      <t xml:space="preserve"> "Сохранение и развитие культурного потенциала  Конаковского муниципального округа"</t>
    </r>
  </si>
  <si>
    <t>Задача 1 "Сохранение и развитие библиотечного дела"</t>
  </si>
  <si>
    <t>Показатель 1 "Количество документов, выданных из библиотечных фондов (книговыдача), в год"</t>
  </si>
  <si>
    <t>Показатель 2 "Объем хранимых архивных документов"</t>
  </si>
  <si>
    <t>Мероприятие 1.001 "Библиотечное обслуживание муниципальными бюджетными учреждениями культуры"</t>
  </si>
  <si>
    <t>Показатель 1 "Количество посещений библиотек пользователями в год, включая число обращений удаленных пользователей"</t>
  </si>
  <si>
    <t>Мероприятие 1.002 "Библиотечное обслуживание муниципальными казенными  учреждениями культуры"</t>
  </si>
  <si>
    <t>L</t>
  </si>
  <si>
    <t>Показатель 1 "Количество экземпляров новых поступлений в библиотечные фонды муниципальных библиотек"</t>
  </si>
  <si>
    <t>S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</si>
  <si>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библиотек  Конаковского муниципального округа"</t>
    </r>
  </si>
  <si>
    <t>да -1 нет-0</t>
  </si>
  <si>
    <t>человек</t>
  </si>
  <si>
    <t>Показатель 2 "Уровень средней заработной платы работников списочного состава муниципальных учреждений культуры"</t>
  </si>
  <si>
    <t>рублей</t>
  </si>
  <si>
    <t>Показатель 1 "Количество культурно-массовых мероприятий, проводимых муниципальными учреждениями культуры, в год"</t>
  </si>
  <si>
    <t>Мероприятие 2.001 "Культурно-досуговое обслуживание муниципальными  бюджетными учреждениями культуры"</t>
  </si>
  <si>
    <t>Показатель 1 "Число лиц, занимающихся в клубных формированиях муниципальных учреждений культуры"</t>
  </si>
  <si>
    <t>Показатель 2 "Количество посетителей культурно-массовых мероприятий, проводимых подведомственными учреждениями культуры, в год"</t>
  </si>
  <si>
    <t>Показатель 3 "Количество клубных формирований"</t>
  </si>
  <si>
    <t>Мероприятие 2.002 "Культурно-досуговое обслуживание муниципальными казенными учреждениями культуры"</t>
  </si>
  <si>
    <t>Мероприятие 2.003 "Проведение ремонтных работ и противопожарных мероприятий в учреждениях культуры "</t>
  </si>
  <si>
    <t>Показатель 1 "Количество проведенных концертных программ в год"</t>
  </si>
  <si>
    <r>
      <rPr>
        <sz val="12"/>
        <rFont val="Arial"/>
        <family val="2"/>
        <charset val="204"/>
      </rPr>
      <t>Показатель 2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</si>
  <si>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культурно-досуговых учреждений Конаковского муниципального округа" "</t>
    </r>
  </si>
  <si>
    <t>Показатель 1 "Среднесписочная численность работников муниципальных учреждений культуры"</t>
  </si>
  <si>
    <t>Задача 3 "Развитие дополнительного образования и подготовка кадров в сфере культуры"</t>
  </si>
  <si>
    <r>
      <t>Показатель 1</t>
    </r>
    <r>
      <rPr>
        <sz val="12"/>
        <rFont val="Arial"/>
        <family val="2"/>
        <charset val="204"/>
      </rPr>
      <t xml:space="preserve">  "Численность  детей и подростков, занимающихся в системе дополнительного образования"        </t>
    </r>
  </si>
  <si>
    <t>Мероприятие 3.001 "Предоставление дополнительного образования детей в области культуры"</t>
  </si>
  <si>
    <t>Показатель 1 "Среднесписочная численность педагогических работников муниципальных учреждений дополнительного образования в сфере культуры"</t>
  </si>
  <si>
    <t>Показатель  1 "Количество обучающихся по общеразвивающим программам в учреждениях дополнительного образования в области культуры"</t>
  </si>
  <si>
    <t>Показатель 1 "Количество специалистов в сфере дополнительного образования, повысивших свою квалификацию в год"</t>
  </si>
  <si>
    <t>Показатель 1 "Количество муниципальных учреждений культуры и дополнительного образования"</t>
  </si>
  <si>
    <t>Показатель 2 "Доля зданий (помещений), в которых расположены муниципальные учреждения культуры и дополнительного образования, находящихся в аварийном состоянии или требующих капитального ремонта, от общего числа зданий (помещений), в которых расположены муниципальные учреждения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</si>
  <si>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мероприятия по совершенствованию материально-технической базы"</t>
  </si>
  <si>
    <t>Мероприятие 4.01 "Проведение противопожарных и антитеррористических мероприятий в муниципальных учреждениях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</si>
  <si>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противопожарные и антитеррористические мероприятия"</t>
  </si>
  <si>
    <t>А</t>
  </si>
  <si>
    <t>Мероприятие 4.02 "Приобретение музыкальных инструментов, оборудования и материалов для детских школ искусств" (в рамках национального проекта "Культура")</t>
  </si>
  <si>
    <t>Показатель 1 "Количество детских школ искусств, в которых приобретены музыкальные инструменты, оборудование и материалы"</t>
  </si>
  <si>
    <t>Мероприятие 4.03 "Проведение ремонтных работ и укрепление материально-технической базы муниципальных библиотек"</t>
  </si>
  <si>
    <t>Показатель 1 "Количество библиотек, в которых проведены ремонтные работы и мероприятия по укреплению материально-технической базы"</t>
  </si>
  <si>
    <t>Мероприятие 4.04 "Адаптация муниципальных учреждений культуры и дополнительного образования и обеспечение доступности услуг в сфере культуры для инвалидов и лиц с ограниченными возможностями"</t>
  </si>
  <si>
    <t>Показатель 1 "Количество муниципальных учреждений культуры и дополнительного образования, в которых проведены адаптационные мероприятия"</t>
  </si>
  <si>
    <t>Мероприятие 4.05 "Передача в муниципальную собственность , проведение ремонтных работ"</t>
  </si>
  <si>
    <t>Показатель 1 "Количество вновь открытых учреждений"</t>
  </si>
  <si>
    <t>Мероприятие 4.06 "Создание филиалов МБУ  в Конаковском муниципальном районе"</t>
  </si>
  <si>
    <t>Показатель 1 "Количество вновь открытых филиалов"</t>
  </si>
  <si>
    <t>Мероприятие  4.001. "Организация и проведение районных  конкурсов,фестивалей,праздников,концертов,творческих встреч,выставок. Участие в региональных и всероссийских мероприятиях и проектах "</t>
  </si>
  <si>
    <t>Показатель 1 "Количество планируемых городских культурно-массовых мероприятий в год"</t>
  </si>
  <si>
    <t>Показатель 2 "Количество памятников монументального искусства, расположенных на территории Конаковского муниципального округа"</t>
  </si>
  <si>
    <t>Административное мероприятие  4.001. "Участие в региональных и всероссийских мероприятиях и проектах "</t>
  </si>
  <si>
    <t>Мероприятие 1.02 "Содержание, обслуживание, проведение ремонтно-реставрационных работ (в т.ч. противоаварийные мероприятия) памятников монументального искусства, расположенных на территории Конаковского муниципального округа"</t>
  </si>
  <si>
    <t>Показатель 1 "Удельный вес населения, участвующего в городских культурно-массовых мероприятиях"</t>
  </si>
  <si>
    <t>Обеспечивающая подпрограмма</t>
  </si>
  <si>
    <t>Показатель 1 "Уровень удовлетворенности населения Конаковского муниципального округа качеством услуг, предоставляемых муниципальными учреждениями культуры и дополнительного образования"</t>
  </si>
  <si>
    <t>Показатель 1 "Обеспечение бесперебойного  функционирования органов местного самоуправления"</t>
  </si>
  <si>
    <t>да - 1/   нет-0</t>
  </si>
  <si>
    <t>Показатель 1 "Эффективность выполнения возложенных  функций"</t>
  </si>
  <si>
    <t>да - 1/</t>
  </si>
  <si>
    <t>нет - 0</t>
  </si>
  <si>
    <t>Показатель 1 "Количество заявок от муниципальных учреждений культуры на проведение независимой оценки качества предоставляемых услуг"</t>
  </si>
  <si>
    <t>Мероприятие 1.001 "Обеспечение деятельности работников прочих структурных подразделений Администрации Конаковского муниципального округа"</t>
  </si>
  <si>
    <t>тыс.руб.</t>
  </si>
  <si>
    <t>Показатель 1 "Количество учреждений культуры для проведения независимой оценки качества предоставляемых услуг"</t>
  </si>
  <si>
    <t>Показатель 1 "Количество учреждений культуры для проведения антитеррористической защищенности в учреждениях дополнительного образования в сфере культуры"</t>
  </si>
  <si>
    <t>Мероприятие 1.003 "Государственная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образований"</t>
  </si>
  <si>
    <t>Показатель 1 "Количество парков культуры"</t>
  </si>
  <si>
    <r>
      <t xml:space="preserve">Задача 1 </t>
    </r>
    <r>
      <rPr>
        <b/>
        <sz val="12"/>
        <color theme="1"/>
        <rFont val="Arial"/>
        <family val="2"/>
        <charset val="204"/>
      </rPr>
      <t>"</t>
    </r>
    <r>
      <rPr>
        <sz val="12"/>
        <color theme="1"/>
        <rFont val="Arial"/>
        <family val="2"/>
        <charset val="204"/>
      </rPr>
      <t>Руководство и управление в сфере установленных функций"</t>
    </r>
  </si>
  <si>
    <t>Задача 4 "Реализация социально-значимых проектов в  сфере культуры"</t>
  </si>
  <si>
    <t>Задача 5 " Развитие парков культуры и отдыха"</t>
  </si>
  <si>
    <t>Мероприятие 1.004 "Повышение заработной платы работникам библиотек  Конаковского муниципального округа"</t>
  </si>
  <si>
    <t>Мероприятие 5.001 "Обеспечение деятельности парков культуры и отдыха"</t>
  </si>
  <si>
    <t>Мероприятие 2.005 "Расходы, связанные со строительством учреждения культурно-досугового типа"</t>
  </si>
  <si>
    <t>Показатель 1 "Количество учреждений для проведения капитальных вложений в объекты государственной (муниципальной) собственности</t>
  </si>
  <si>
    <t>Мероприятие 2.006 "Повышение заработной платы работникам культурно-досуговых учреждений Конаковского муниципального округа"</t>
  </si>
  <si>
    <t>Мероприятие 2.007 "Повышение заработной платы работникам культурно-досуговых  учреждений  за счет средств областного бюджета"</t>
  </si>
  <si>
    <t>Мероприятие 1.005 "Повышение заработной платы работникам муниципальных библиотек  за счет средств областного бюджета"</t>
  </si>
  <si>
    <t>Мероприятие 2.004 "Проведение независимой оценки качества предоставляемых услуг в сфере культуры"</t>
  </si>
  <si>
    <t>Показатель 1 "Среднесписочная численность работников библиотек муниципальных  учреждений культуры "</t>
  </si>
  <si>
    <t>Мероприятие 3.002 "Профессиональная подготовка, переподготовка и повышение квалификации "</t>
  </si>
  <si>
    <t>Мероприятие 3.005 "Обеспечение антитеррористической защищенности в учреждениях дополнительного образования в сфере культуры"</t>
  </si>
  <si>
    <t>Мероприятие 3.004 "Проведение независимой оценки качества предоставляемых услуг в сфере культуры"</t>
  </si>
  <si>
    <t>Мероприятие 3.003 "Проведение ремонтных работ и противопожарных мероприятий в учреждениях дополнительного образования в сфере культуры "</t>
  </si>
  <si>
    <t>Мероприятие 1.002 "Обеспечение деятельности работников органов управления муниципального округа, не являющимися муниципальными служащими"</t>
  </si>
  <si>
    <t>Административное мероприятие 5.001. "Организация культурного досуга горожан в условиях природной среды"</t>
  </si>
  <si>
    <t>Показатель 1 "Удельный вес населения, участвующего в культурном досуге в условиях природной среды"</t>
  </si>
  <si>
    <t>»</t>
  </si>
  <si>
    <t xml:space="preserve">"Приложение 5                                                         </t>
  </si>
  <si>
    <r>
      <rPr>
        <b/>
        <sz val="14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 xml:space="preserve">Приложение к Муниципальной программе </t>
    </r>
  </si>
  <si>
    <r>
      <t xml:space="preserve">Администратор муниципальной программы  Управление культуры Администрации </t>
    </r>
    <r>
      <rPr>
        <sz val="16"/>
        <rFont val="Times New Roman"/>
        <family val="1"/>
        <charset val="204"/>
      </rPr>
      <t>Конаковского муниципального округа</t>
    </r>
  </si>
  <si>
    <r>
      <t xml:space="preserve">Исполнители муниципальной программы    </t>
    </r>
    <r>
      <rPr>
        <b/>
        <sz val="14"/>
        <rFont val="Times New Roman"/>
        <family val="1"/>
        <charset val="204"/>
      </rPr>
      <t xml:space="preserve"> Управление культуры Администрации Конаковского муниципального округа</t>
    </r>
  </si>
  <si>
    <r>
      <rPr>
        <b/>
        <sz val="14"/>
        <color theme="1"/>
        <rFont val="Arial"/>
        <family val="2"/>
        <charset val="204"/>
      </rPr>
      <t>Задача 2</t>
    </r>
    <r>
      <rPr>
        <b/>
        <sz val="12"/>
        <color theme="1"/>
        <rFont val="Arial"/>
        <family val="2"/>
        <charset val="204"/>
      </rPr>
      <t xml:space="preserve"> "Культурно-досуговое обслуживание"</t>
    </r>
  </si>
  <si>
    <t>тыс.рублей</t>
  </si>
  <si>
    <t>Показатель 1 "Количество обращений учреждений культуры к депутатам Законодательного Собрания  Тверской области"</t>
  </si>
  <si>
    <t>Мероприятие 2.008 "Расходы на реализацию мероприятий по обращениям поступающим к депутатам Законадательного Собрания Тверской области"</t>
  </si>
  <si>
    <t>Мероприятие 2.009 "Приобретение здания Дома Культуры расположенного по адресу: Тверская область, Конаковский район, с. Селихово, ул. Новая, д. 13"</t>
  </si>
  <si>
    <t>Показатель 1 "Количество объектов учреждений культуры, приобретенных в государственную (муниципальную) собственность"</t>
  </si>
  <si>
    <t>Мероприятие 1.006 "Проведение ремонтных работ и противопожарных мероприятий в библиотеках"</t>
  </si>
  <si>
    <t>Мероприятие 2.010 "Обеспечение антитеррористической защищенности в учреждениях культуры"</t>
  </si>
  <si>
    <t>Показатель 1 "Количество муниципальных учреждений культуры, в которых проведены антитеррористические мероприятия"</t>
  </si>
  <si>
    <t>Показатель 1 "Количество заявок от библиотек на проведение ремонтных работ и противопожарных мероприятий"</t>
  </si>
  <si>
    <t xml:space="preserve">   к Постановлению Администрации 
Конаковского муниципального округа
№___от «___»_____________2025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</si>
</sst>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1"/>
    </font>
    <font>
      <sz val="14"/>
      <color indexed="8"/>
      <name val="Times New Roman"/>
      <family val="1"/>
      <charset val="1"/>
    </font>
    <font>
      <sz val="10"/>
      <name val="Times New Roman"/>
      <family val="1"/>
      <charset val="204"/>
    </font>
    <font>
      <b/>
      <sz val="2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444444"/>
      <name val="Arial"/>
      <family val="2"/>
      <charset val="204"/>
    </font>
    <font>
      <i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2" fillId="4" borderId="0" xfId="0" applyFont="1" applyFill="1" applyAlignment="1">
      <alignment horizontal="right" wrapText="1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2" borderId="0" xfId="0" applyFont="1" applyFill="1"/>
    <xf numFmtId="0" fontId="2" fillId="0" borderId="0" xfId="0" applyFont="1"/>
    <xf numFmtId="0" fontId="1" fillId="2" borderId="0" xfId="0" applyFont="1" applyFill="1" applyBorder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2" borderId="0" xfId="0" applyFont="1" applyFill="1" applyBorder="1"/>
    <xf numFmtId="0" fontId="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15" fillId="0" borderId="0" xfId="0" applyFont="1" applyAlignment="1">
      <alignment horizontal="left" wrapText="1" indent="9"/>
    </xf>
    <xf numFmtId="0" fontId="16" fillId="0" borderId="0" xfId="0" applyFont="1"/>
    <xf numFmtId="0" fontId="0" fillId="4" borderId="0" xfId="0" applyFill="1"/>
    <xf numFmtId="0" fontId="17" fillId="0" borderId="0" xfId="0" applyFont="1"/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vertical="top" wrapText="1"/>
    </xf>
    <xf numFmtId="0" fontId="18" fillId="4" borderId="15" xfId="0" applyFont="1" applyFill="1" applyBorder="1" applyAlignment="1">
      <alignment horizontal="center" vertical="top" wrapText="1"/>
    </xf>
    <xf numFmtId="0" fontId="19" fillId="4" borderId="15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4" borderId="15" xfId="0" applyFont="1" applyFill="1" applyBorder="1" applyAlignment="1">
      <alignment vertical="top" wrapText="1"/>
    </xf>
    <xf numFmtId="0" fontId="18" fillId="4" borderId="8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vertical="top" wrapText="1"/>
    </xf>
    <xf numFmtId="0" fontId="18" fillId="4" borderId="12" xfId="0" applyFont="1" applyFill="1" applyBorder="1" applyAlignment="1">
      <alignment vertical="top" wrapText="1"/>
    </xf>
    <xf numFmtId="0" fontId="18" fillId="4" borderId="1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0" borderId="12" xfId="0" applyFont="1" applyBorder="1" applyAlignment="1">
      <alignment vertical="top" wrapText="1"/>
    </xf>
    <xf numFmtId="0" fontId="18" fillId="0" borderId="21" xfId="0" applyFont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18" fillId="0" borderId="15" xfId="0" applyFont="1" applyFill="1" applyBorder="1" applyAlignment="1">
      <alignment horizontal="center" vertical="top" wrapText="1"/>
    </xf>
    <xf numFmtId="164" fontId="18" fillId="0" borderId="15" xfId="0" applyNumberFormat="1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vertical="top" wrapText="1"/>
    </xf>
    <xf numFmtId="0" fontId="18" fillId="0" borderId="15" xfId="0" applyFont="1" applyFill="1" applyBorder="1" applyAlignment="1">
      <alignment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17" xfId="0" applyFont="1" applyFill="1" applyBorder="1" applyAlignment="1">
      <alignment horizontal="center" vertical="top" wrapText="1"/>
    </xf>
    <xf numFmtId="0" fontId="0" fillId="0" borderId="0" xfId="0" applyFill="1"/>
    <xf numFmtId="0" fontId="18" fillId="0" borderId="0" xfId="0" applyFont="1" applyFill="1" applyAlignment="1">
      <alignment vertical="top" wrapText="1"/>
    </xf>
    <xf numFmtId="0" fontId="18" fillId="0" borderId="13" xfId="0" applyFont="1" applyFill="1" applyBorder="1" applyAlignment="1">
      <alignment vertical="top" wrapText="1"/>
    </xf>
    <xf numFmtId="0" fontId="18" fillId="4" borderId="12" xfId="0" applyFont="1" applyFill="1" applyBorder="1" applyAlignment="1">
      <alignment vertical="top" wrapText="1"/>
    </xf>
    <xf numFmtId="0" fontId="18" fillId="4" borderId="13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right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1" fontId="18" fillId="0" borderId="15" xfId="0" applyNumberFormat="1" applyFont="1" applyFill="1" applyBorder="1" applyAlignment="1">
      <alignment horizontal="center" vertical="top" wrapText="1"/>
    </xf>
    <xf numFmtId="0" fontId="26" fillId="4" borderId="0" xfId="0" applyFont="1" applyFill="1" applyAlignment="1">
      <alignment horizontal="right"/>
    </xf>
    <xf numFmtId="0" fontId="24" fillId="0" borderId="15" xfId="0" applyFont="1" applyBorder="1" applyAlignment="1">
      <alignment horizontal="center" vertical="top" wrapText="1"/>
    </xf>
    <xf numFmtId="0" fontId="24" fillId="4" borderId="15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top" wrapText="1"/>
    </xf>
    <xf numFmtId="0" fontId="24" fillId="4" borderId="15" xfId="0" applyFont="1" applyFill="1" applyBorder="1" applyAlignment="1">
      <alignment vertical="top" wrapText="1"/>
    </xf>
    <xf numFmtId="0" fontId="25" fillId="4" borderId="15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22" fillId="0" borderId="15" xfId="0" applyFont="1" applyFill="1" applyBorder="1" applyAlignment="1">
      <alignment vertical="top" wrapText="1"/>
    </xf>
    <xf numFmtId="2" fontId="18" fillId="0" borderId="15" xfId="0" applyNumberFormat="1" applyFont="1" applyFill="1" applyBorder="1" applyAlignment="1">
      <alignment horizontal="center" vertical="top" wrapText="1"/>
    </xf>
    <xf numFmtId="0" fontId="23" fillId="0" borderId="17" xfId="0" applyFont="1" applyFill="1" applyBorder="1" applyAlignment="1">
      <alignment vertical="top" wrapText="1"/>
    </xf>
    <xf numFmtId="0" fontId="1" fillId="0" borderId="25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wrapText="1"/>
    </xf>
    <xf numFmtId="0" fontId="24" fillId="0" borderId="17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vertical="top" wrapText="1"/>
    </xf>
    <xf numFmtId="0" fontId="1" fillId="0" borderId="19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165" fontId="18" fillId="0" borderId="15" xfId="0" applyNumberFormat="1" applyFont="1" applyFill="1" applyBorder="1" applyAlignment="1">
      <alignment horizontal="center" vertical="top" wrapText="1"/>
    </xf>
    <xf numFmtId="165" fontId="18" fillId="4" borderId="2" xfId="0" applyNumberFormat="1" applyFont="1" applyFill="1" applyBorder="1" applyAlignment="1">
      <alignment vertical="top" wrapText="1"/>
    </xf>
    <xf numFmtId="165" fontId="18" fillId="4" borderId="5" xfId="0" applyNumberFormat="1" applyFont="1" applyFill="1" applyBorder="1" applyAlignment="1">
      <alignment horizontal="center" vertical="top" wrapText="1"/>
    </xf>
    <xf numFmtId="165" fontId="18" fillId="4" borderId="2" xfId="0" applyNumberFormat="1" applyFont="1" applyFill="1" applyBorder="1" applyAlignment="1">
      <alignment horizontal="center" vertical="top" wrapText="1"/>
    </xf>
    <xf numFmtId="165" fontId="18" fillId="4" borderId="16" xfId="0" applyNumberFormat="1" applyFont="1" applyFill="1" applyBorder="1" applyAlignment="1">
      <alignment horizontal="center" vertical="top" wrapText="1"/>
    </xf>
    <xf numFmtId="165" fontId="18" fillId="4" borderId="15" xfId="0" applyNumberFormat="1" applyFont="1" applyFill="1" applyBorder="1" applyAlignment="1">
      <alignment horizontal="center" vertical="top" wrapText="1"/>
    </xf>
    <xf numFmtId="165" fontId="22" fillId="0" borderId="15" xfId="0" applyNumberFormat="1" applyFont="1" applyFill="1" applyBorder="1" applyAlignment="1">
      <alignment horizontal="center" vertical="top" wrapText="1"/>
    </xf>
    <xf numFmtId="165" fontId="22" fillId="0" borderId="2" xfId="0" applyNumberFormat="1" applyFont="1" applyFill="1" applyBorder="1" applyAlignment="1">
      <alignment vertical="top" wrapText="1"/>
    </xf>
    <xf numFmtId="165" fontId="22" fillId="0" borderId="4" xfId="0" applyNumberFormat="1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horizontal="center" vertical="top" wrapText="1"/>
    </xf>
    <xf numFmtId="165" fontId="18" fillId="0" borderId="21" xfId="0" applyNumberFormat="1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center" vertical="top" wrapText="1"/>
    </xf>
    <xf numFmtId="165" fontId="18" fillId="0" borderId="4" xfId="0" applyNumberFormat="1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vertical="top" wrapText="1"/>
    </xf>
    <xf numFmtId="0" fontId="18" fillId="0" borderId="9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165" fontId="18" fillId="0" borderId="2" xfId="0" applyNumberFormat="1" applyFont="1" applyFill="1" applyBorder="1" applyAlignment="1">
      <alignment horizontal="center" vertical="top" wrapText="1"/>
    </xf>
    <xf numFmtId="165" fontId="0" fillId="0" borderId="4" xfId="0" applyNumberForma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18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165" fontId="18" fillId="0" borderId="4" xfId="0" applyNumberFormat="1" applyFont="1" applyFill="1" applyBorder="1" applyAlignment="1">
      <alignment horizontal="center" vertical="top" wrapText="1"/>
    </xf>
    <xf numFmtId="0" fontId="18" fillId="0" borderId="10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8" fillId="0" borderId="10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165" fontId="22" fillId="0" borderId="2" xfId="0" applyNumberFormat="1" applyFont="1" applyFill="1" applyBorder="1" applyAlignment="1">
      <alignment horizontal="center" vertical="top" wrapText="1"/>
    </xf>
    <xf numFmtId="165" fontId="22" fillId="0" borderId="4" xfId="0" applyNumberFormat="1" applyFont="1" applyFill="1" applyBorder="1" applyAlignment="1">
      <alignment horizontal="center" vertical="top" wrapText="1"/>
    </xf>
    <xf numFmtId="1" fontId="18" fillId="0" borderId="2" xfId="0" applyNumberFormat="1" applyFont="1" applyFill="1" applyBorder="1" applyAlignment="1">
      <alignment horizontal="center" vertical="top" wrapText="1"/>
    </xf>
    <xf numFmtId="0" fontId="18" fillId="4" borderId="6" xfId="0" applyFont="1" applyFill="1" applyBorder="1" applyAlignment="1">
      <alignment horizontal="center" vertical="top" wrapText="1"/>
    </xf>
    <xf numFmtId="0" fontId="18" fillId="4" borderId="8" xfId="0" applyFont="1" applyFill="1" applyBorder="1" applyAlignment="1">
      <alignment horizontal="center" vertical="top" wrapText="1"/>
    </xf>
    <xf numFmtId="0" fontId="18" fillId="4" borderId="10" xfId="0" applyFont="1" applyFill="1" applyBorder="1" applyAlignment="1">
      <alignment horizontal="center" vertical="top" wrapText="1"/>
    </xf>
    <xf numFmtId="0" fontId="18" fillId="4" borderId="11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12" xfId="0" applyFont="1" applyFill="1" applyBorder="1" applyAlignment="1">
      <alignment horizontal="center" vertical="top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165" fontId="18" fillId="0" borderId="22" xfId="0" applyNumberFormat="1" applyFont="1" applyFill="1" applyBorder="1" applyAlignment="1">
      <alignment horizontal="center" vertical="top" wrapText="1"/>
    </xf>
    <xf numFmtId="165" fontId="18" fillId="0" borderId="23" xfId="0" applyNumberFormat="1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vertical="top" wrapText="1"/>
    </xf>
    <xf numFmtId="0" fontId="18" fillId="4" borderId="12" xfId="0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18" fillId="0" borderId="5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164" fontId="18" fillId="0" borderId="2" xfId="0" applyNumberFormat="1" applyFont="1" applyFill="1" applyBorder="1" applyAlignment="1">
      <alignment horizontal="center" vertical="top" wrapText="1"/>
    </xf>
    <xf numFmtId="164" fontId="18" fillId="0" borderId="4" xfId="0" applyNumberFormat="1" applyFont="1" applyFill="1" applyBorder="1" applyAlignment="1">
      <alignment horizontal="center" vertical="top" wrapText="1"/>
    </xf>
    <xf numFmtId="2" fontId="18" fillId="0" borderId="2" xfId="0" applyNumberFormat="1" applyFont="1" applyFill="1" applyBorder="1" applyAlignment="1">
      <alignment horizontal="center" vertical="top" wrapText="1"/>
    </xf>
    <xf numFmtId="2" fontId="18" fillId="0" borderId="4" xfId="0" applyNumberFormat="1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165" fontId="22" fillId="0" borderId="26" xfId="0" applyNumberFormat="1" applyFont="1" applyFill="1" applyBorder="1" applyAlignment="1">
      <alignment horizontal="center" vertical="top" wrapText="1"/>
    </xf>
    <xf numFmtId="165" fontId="22" fillId="0" borderId="27" xfId="0" applyNumberFormat="1" applyFont="1" applyFill="1" applyBorder="1" applyAlignment="1">
      <alignment horizontal="center" vertical="top" wrapText="1"/>
    </xf>
    <xf numFmtId="165" fontId="22" fillId="0" borderId="10" xfId="0" applyNumberFormat="1" applyFont="1" applyFill="1" applyBorder="1" applyAlignment="1">
      <alignment horizontal="center" vertical="top" wrapText="1"/>
    </xf>
    <xf numFmtId="165" fontId="22" fillId="0" borderId="11" xfId="0" applyNumberFormat="1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4" xfId="0" applyFont="1" applyFill="1" applyBorder="1" applyAlignment="1">
      <alignment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165" fontId="18" fillId="4" borderId="2" xfId="0" applyNumberFormat="1" applyFont="1" applyFill="1" applyBorder="1" applyAlignment="1">
      <alignment horizontal="center" vertical="top" wrapText="1"/>
    </xf>
    <xf numFmtId="165" fontId="18" fillId="4" borderId="4" xfId="0" applyNumberFormat="1" applyFont="1" applyFill="1" applyBorder="1" applyAlignment="1">
      <alignment horizontal="center" vertical="top" wrapText="1"/>
    </xf>
    <xf numFmtId="165" fontId="18" fillId="4" borderId="3" xfId="0" applyNumberFormat="1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vertical="top" wrapText="1"/>
    </xf>
    <xf numFmtId="0" fontId="18" fillId="4" borderId="4" xfId="0" applyFont="1" applyFill="1" applyBorder="1" applyAlignment="1">
      <alignment vertical="top" wrapText="1"/>
    </xf>
    <xf numFmtId="0" fontId="18" fillId="4" borderId="10" xfId="0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0" fontId="18" fillId="4" borderId="11" xfId="0" applyFont="1" applyFill="1" applyBorder="1" applyAlignment="1">
      <alignment vertical="top" wrapText="1"/>
    </xf>
    <xf numFmtId="0" fontId="18" fillId="4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4" borderId="7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top" wrapText="1"/>
    </xf>
    <xf numFmtId="0" fontId="19" fillId="4" borderId="5" xfId="0" applyFont="1" applyFill="1" applyBorder="1" applyAlignment="1">
      <alignment horizontal="center" vertical="top" wrapText="1"/>
    </xf>
    <xf numFmtId="0" fontId="19" fillId="4" borderId="9" xfId="0" applyFont="1" applyFill="1" applyBorder="1" applyAlignment="1">
      <alignment horizontal="center" vertical="top" wrapText="1"/>
    </xf>
    <xf numFmtId="0" fontId="19" fillId="4" borderId="1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23"/>
  <sheetViews>
    <sheetView tabSelected="1" topLeftCell="A2" zoomScale="85" zoomScaleNormal="85" workbookViewId="0">
      <selection activeCell="S16" sqref="S16"/>
    </sheetView>
  </sheetViews>
  <sheetFormatPr defaultRowHeight="15" outlineLevelRow="2" x14ac:dyDescent="0.25"/>
  <cols>
    <col min="1" max="1" width="6.140625" customWidth="1"/>
    <col min="2" max="2" width="6.42578125" customWidth="1"/>
    <col min="3" max="3" width="4.85546875" customWidth="1"/>
    <col min="4" max="4" width="4.140625" customWidth="1"/>
    <col min="5" max="5" width="3.7109375" customWidth="1"/>
    <col min="6" max="7" width="5.7109375" customWidth="1"/>
    <col min="8" max="8" width="7.28515625" customWidth="1"/>
    <col min="9" max="18" width="5.7109375" style="20" customWidth="1"/>
    <col min="19" max="19" width="71" style="20" customWidth="1"/>
    <col min="20" max="20" width="10.140625" style="20" customWidth="1"/>
    <col min="21" max="21" width="15.7109375" style="50" customWidth="1"/>
    <col min="22" max="23" width="7.28515625" style="20" customWidth="1"/>
    <col min="24" max="24" width="15.28515625" style="20" customWidth="1"/>
    <col min="25" max="25" width="15" style="20" customWidth="1"/>
    <col min="26" max="26" width="9.140625" style="20"/>
    <col min="27" max="27" width="8.7109375" style="20" customWidth="1"/>
    <col min="28" max="28" width="16.7109375" style="20" customWidth="1"/>
    <col min="29" max="29" width="10.42578125" style="20" customWidth="1"/>
    <col min="30" max="30" width="9.140625" style="20"/>
  </cols>
  <sheetData>
    <row r="1" spans="1:71" s="8" customFormat="1" ht="21" customHeight="1" x14ac:dyDescent="0.3">
      <c r="A1" s="1"/>
      <c r="B1" s="1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3"/>
      <c r="U1" s="2"/>
      <c r="V1" s="4"/>
      <c r="W1" s="174" t="s">
        <v>124</v>
      </c>
      <c r="X1" s="174"/>
      <c r="Y1" s="174"/>
      <c r="Z1" s="174"/>
      <c r="AA1" s="174"/>
      <c r="AB1" s="174"/>
      <c r="AC1" s="174"/>
      <c r="AD1" s="5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</row>
    <row r="2" spans="1:71" s="8" customFormat="1" ht="66.75" customHeight="1" x14ac:dyDescent="0.3">
      <c r="A2" s="1"/>
      <c r="B2" s="1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3"/>
      <c r="U2" s="2"/>
      <c r="V2" s="4"/>
      <c r="W2" s="175" t="s">
        <v>138</v>
      </c>
      <c r="X2" s="175"/>
      <c r="Y2" s="175"/>
      <c r="Z2" s="175"/>
      <c r="AA2" s="175"/>
      <c r="AB2" s="175"/>
      <c r="AC2" s="175"/>
      <c r="AD2" s="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1:71" s="8" customFormat="1" ht="57" customHeight="1" x14ac:dyDescent="0.3">
      <c r="A3" s="1"/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55"/>
      <c r="U3" s="55"/>
      <c r="V3" s="55"/>
      <c r="W3" s="55"/>
      <c r="X3" s="55"/>
      <c r="Y3" s="175" t="s">
        <v>125</v>
      </c>
      <c r="Z3" s="193"/>
      <c r="AA3" s="193"/>
      <c r="AB3" s="193"/>
      <c r="AC3" s="193"/>
      <c r="AD3" s="5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1:71" s="13" customFormat="1" ht="27" x14ac:dyDescent="0.35">
      <c r="A4" s="9"/>
      <c r="B4" s="9"/>
      <c r="C4" s="176" t="s">
        <v>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0"/>
      <c r="AC4" s="11"/>
      <c r="AD4" s="11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71" s="13" customFormat="1" ht="15.75" customHeight="1" x14ac:dyDescent="0.3">
      <c r="A5" s="9"/>
      <c r="B5" s="9"/>
      <c r="C5" s="177" t="s">
        <v>1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4"/>
      <c r="AC5" s="15"/>
      <c r="AD5" s="15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</row>
    <row r="6" spans="1:71" s="13" customFormat="1" ht="18.75" x14ac:dyDescent="0.3">
      <c r="A6" s="9"/>
      <c r="B6" s="9"/>
      <c r="C6" s="178" t="s">
        <v>2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0"/>
      <c r="AC6" s="11"/>
      <c r="AD6" s="11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71" s="13" customFormat="1" ht="24" customHeight="1" x14ac:dyDescent="0.3">
      <c r="A7" s="9"/>
      <c r="B7" s="9"/>
      <c r="C7" s="183" t="s">
        <v>3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0"/>
      <c r="AC7" s="11"/>
      <c r="AD7" s="11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71" s="13" customFormat="1" ht="22.5" customHeight="1" x14ac:dyDescent="0.3">
      <c r="A8" s="9"/>
      <c r="B8" s="9"/>
      <c r="C8" s="16"/>
      <c r="D8" s="16"/>
      <c r="E8" s="16"/>
      <c r="F8" s="185" t="s">
        <v>126</v>
      </c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0"/>
      <c r="AC8" s="11"/>
      <c r="AD8" s="11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71" s="13" customFormat="1" ht="24" customHeight="1" x14ac:dyDescent="0.3">
      <c r="A9" s="9"/>
      <c r="B9" s="9"/>
      <c r="C9" s="16"/>
      <c r="D9" s="16"/>
      <c r="E9" s="186" t="s">
        <v>127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0"/>
      <c r="AC9" s="11"/>
      <c r="AD9" s="11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71" s="13" customFormat="1" ht="15.75" customHeight="1" x14ac:dyDescent="0.3">
      <c r="A10" s="9"/>
      <c r="B10" s="9"/>
      <c r="C10" s="187" t="s">
        <v>4</v>
      </c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7"/>
      <c r="AC10" s="15"/>
      <c r="AD10" s="15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71" ht="15.75" x14ac:dyDescent="0.25">
      <c r="A11" s="18"/>
      <c r="C11" s="19" t="s">
        <v>5</v>
      </c>
    </row>
    <row r="12" spans="1:71" ht="15.75" x14ac:dyDescent="0.25">
      <c r="A12" s="18"/>
      <c r="C12" s="21" t="s">
        <v>6</v>
      </c>
    </row>
    <row r="13" spans="1:71" ht="13.5" customHeight="1" thickBot="1" x14ac:dyDescent="0.3">
      <c r="A13" s="22"/>
      <c r="B13" s="22"/>
      <c r="C13" s="21" t="s">
        <v>7</v>
      </c>
      <c r="D13" s="23"/>
      <c r="E13" s="23"/>
      <c r="F13" s="23"/>
      <c r="G13" s="23"/>
      <c r="H13" s="23"/>
      <c r="I13" s="23"/>
      <c r="J13" s="22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51"/>
      <c r="V13" s="24"/>
      <c r="W13" s="24"/>
      <c r="X13" s="24"/>
      <c r="Y13" s="24"/>
      <c r="Z13" s="24"/>
      <c r="AA13" s="24"/>
      <c r="AB13" s="24"/>
      <c r="AC13" s="24"/>
    </row>
    <row r="14" spans="1:71" ht="53.25" customHeight="1" thickBot="1" x14ac:dyDescent="0.3">
      <c r="A14" s="112" t="s">
        <v>8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13"/>
      <c r="S14" s="25" t="s">
        <v>9</v>
      </c>
      <c r="T14" s="189" t="s">
        <v>10</v>
      </c>
      <c r="U14" s="131" t="s">
        <v>11</v>
      </c>
      <c r="V14" s="182"/>
      <c r="W14" s="182"/>
      <c r="X14" s="182"/>
      <c r="Y14" s="182"/>
      <c r="Z14" s="182"/>
      <c r="AA14" s="182"/>
      <c r="AB14" s="131" t="s">
        <v>12</v>
      </c>
      <c r="AC14" s="132"/>
    </row>
    <row r="15" spans="1:71" ht="15.75" thickBot="1" x14ac:dyDescent="0.3">
      <c r="A15" s="179" t="s">
        <v>13</v>
      </c>
      <c r="B15" s="180"/>
      <c r="C15" s="180"/>
      <c r="D15" s="181"/>
      <c r="E15" s="179" t="s">
        <v>14</v>
      </c>
      <c r="F15" s="181"/>
      <c r="G15" s="179" t="s">
        <v>15</v>
      </c>
      <c r="H15" s="181"/>
      <c r="I15" s="131" t="s">
        <v>16</v>
      </c>
      <c r="J15" s="182"/>
      <c r="K15" s="182"/>
      <c r="L15" s="182"/>
      <c r="M15" s="182"/>
      <c r="N15" s="182"/>
      <c r="O15" s="182"/>
      <c r="P15" s="182"/>
      <c r="Q15" s="182"/>
      <c r="R15" s="132"/>
      <c r="S15" s="26"/>
      <c r="T15" s="190"/>
      <c r="U15" s="170"/>
      <c r="V15" s="171"/>
      <c r="W15" s="171"/>
      <c r="X15" s="171"/>
      <c r="Y15" s="171"/>
      <c r="Z15" s="171"/>
      <c r="AA15" s="171"/>
      <c r="AB15" s="170"/>
      <c r="AC15" s="172"/>
    </row>
    <row r="16" spans="1:71" ht="30" customHeight="1" thickBot="1" x14ac:dyDescent="0.3">
      <c r="A16" s="124"/>
      <c r="B16" s="192"/>
      <c r="C16" s="192"/>
      <c r="D16" s="125"/>
      <c r="E16" s="124"/>
      <c r="F16" s="125"/>
      <c r="G16" s="124"/>
      <c r="H16" s="125"/>
      <c r="I16" s="170"/>
      <c r="J16" s="171"/>
      <c r="K16" s="171"/>
      <c r="L16" s="171"/>
      <c r="M16" s="171"/>
      <c r="N16" s="171"/>
      <c r="O16" s="171"/>
      <c r="P16" s="171"/>
      <c r="Q16" s="171"/>
      <c r="R16" s="172"/>
      <c r="S16" s="26"/>
      <c r="T16" s="191"/>
      <c r="U16" s="52" t="s">
        <v>17</v>
      </c>
      <c r="V16" s="173" t="s">
        <v>18</v>
      </c>
      <c r="W16" s="164"/>
      <c r="X16" s="27" t="s">
        <v>19</v>
      </c>
      <c r="Y16" s="54" t="s">
        <v>20</v>
      </c>
      <c r="Z16" s="173" t="s">
        <v>21</v>
      </c>
      <c r="AA16" s="164"/>
      <c r="AB16" s="28" t="s">
        <v>22</v>
      </c>
      <c r="AC16" s="28" t="s">
        <v>23</v>
      </c>
    </row>
    <row r="17" spans="1:29" ht="15.75" thickBot="1" x14ac:dyDescent="0.3">
      <c r="A17" s="29">
        <v>1</v>
      </c>
      <c r="B17" s="29">
        <v>2</v>
      </c>
      <c r="C17" s="29">
        <v>3</v>
      </c>
      <c r="D17" s="112">
        <v>4</v>
      </c>
      <c r="E17" s="113"/>
      <c r="F17" s="29">
        <v>5</v>
      </c>
      <c r="G17" s="29">
        <v>6</v>
      </c>
      <c r="H17" s="29">
        <v>7</v>
      </c>
      <c r="I17" s="27">
        <v>8</v>
      </c>
      <c r="J17" s="27">
        <v>9</v>
      </c>
      <c r="K17" s="27">
        <v>10</v>
      </c>
      <c r="L17" s="27">
        <v>11</v>
      </c>
      <c r="M17" s="27">
        <v>12</v>
      </c>
      <c r="N17" s="27">
        <v>13</v>
      </c>
      <c r="O17" s="27">
        <v>14</v>
      </c>
      <c r="P17" s="27">
        <v>15</v>
      </c>
      <c r="Q17" s="27">
        <v>16</v>
      </c>
      <c r="R17" s="27">
        <v>17</v>
      </c>
      <c r="S17" s="27">
        <v>18</v>
      </c>
      <c r="T17" s="27">
        <v>19</v>
      </c>
      <c r="U17" s="44">
        <v>20</v>
      </c>
      <c r="V17" s="163">
        <v>21</v>
      </c>
      <c r="W17" s="164"/>
      <c r="X17" s="27">
        <v>22</v>
      </c>
      <c r="Y17" s="27">
        <v>23</v>
      </c>
      <c r="Z17" s="163">
        <v>24</v>
      </c>
      <c r="AA17" s="164"/>
      <c r="AB17" s="27">
        <v>26</v>
      </c>
      <c r="AC17" s="27">
        <v>27</v>
      </c>
    </row>
    <row r="18" spans="1:29" ht="36" customHeight="1" thickBot="1" x14ac:dyDescent="0.3">
      <c r="A18" s="29">
        <v>6</v>
      </c>
      <c r="B18" s="29">
        <v>0</v>
      </c>
      <c r="C18" s="29">
        <v>1</v>
      </c>
      <c r="D18" s="112">
        <v>0</v>
      </c>
      <c r="E18" s="113"/>
      <c r="F18" s="29">
        <v>0</v>
      </c>
      <c r="G18" s="29">
        <v>0</v>
      </c>
      <c r="H18" s="29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30" t="s">
        <v>24</v>
      </c>
      <c r="T18" s="27" t="s">
        <v>25</v>
      </c>
      <c r="U18" s="91">
        <f>U19+U20+U21+U22</f>
        <v>333329.96299999999</v>
      </c>
      <c r="V18" s="165">
        <f>V19+V20+V21+V22</f>
        <v>313544.84599999996</v>
      </c>
      <c r="W18" s="166"/>
      <c r="X18" s="92">
        <f>X19+X20+X21+X22</f>
        <v>330151.75</v>
      </c>
      <c r="Y18" s="92">
        <f>Y19+Y20+Y21+Y22</f>
        <v>330151.75</v>
      </c>
      <c r="Z18" s="165">
        <f>Z19+Z20+Z21+Z22</f>
        <v>330151.95</v>
      </c>
      <c r="AA18" s="166"/>
      <c r="AB18" s="93">
        <f>U18+V18+X18+Y18+Z18</f>
        <v>1637330.2589999998</v>
      </c>
      <c r="AC18" s="27">
        <v>2028</v>
      </c>
    </row>
    <row r="19" spans="1:29" ht="19.5" customHeight="1" thickBot="1" x14ac:dyDescent="0.3">
      <c r="A19" s="29">
        <v>6</v>
      </c>
      <c r="B19" s="29">
        <v>0</v>
      </c>
      <c r="C19" s="29">
        <v>1</v>
      </c>
      <c r="D19" s="112">
        <v>0</v>
      </c>
      <c r="E19" s="113"/>
      <c r="F19" s="29">
        <v>8</v>
      </c>
      <c r="G19" s="29">
        <v>0</v>
      </c>
      <c r="H19" s="29">
        <v>1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30"/>
      <c r="T19" s="27"/>
      <c r="U19" s="91">
        <f>U31+U47+U87+U109</f>
        <v>291872.99699999997</v>
      </c>
      <c r="V19" s="165">
        <f>V31+V47+V87+V109</f>
        <v>275545.42800000001</v>
      </c>
      <c r="W19" s="166"/>
      <c r="X19" s="94">
        <f>X31+X47+X87+X109</f>
        <v>292185.62800000003</v>
      </c>
      <c r="Y19" s="94">
        <f>Y31+Y47+Y87+Y109</f>
        <v>292185.62800000003</v>
      </c>
      <c r="Z19" s="165">
        <f>Z31+Z47+Z87+Z109</f>
        <v>292185.82800000004</v>
      </c>
      <c r="AA19" s="167"/>
      <c r="AB19" s="95">
        <f>U19+V19+X19+Y19+Z19</f>
        <v>1443975.5090000001</v>
      </c>
      <c r="AC19" s="31">
        <v>2028</v>
      </c>
    </row>
    <row r="20" spans="1:29" ht="16.5" customHeight="1" thickBot="1" x14ac:dyDescent="0.3">
      <c r="A20" s="29">
        <v>6</v>
      </c>
      <c r="B20" s="29">
        <v>0</v>
      </c>
      <c r="C20" s="29">
        <v>1</v>
      </c>
      <c r="D20" s="112">
        <v>0</v>
      </c>
      <c r="E20" s="113"/>
      <c r="F20" s="29">
        <v>7</v>
      </c>
      <c r="G20" s="29">
        <v>0</v>
      </c>
      <c r="H20" s="29">
        <v>3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30"/>
      <c r="T20" s="27"/>
      <c r="U20" s="91">
        <f>U75-U21</f>
        <v>35603.063000000002</v>
      </c>
      <c r="V20" s="165">
        <f>V75-V21</f>
        <v>32506.870999999999</v>
      </c>
      <c r="W20" s="166"/>
      <c r="X20" s="94">
        <f>X75-X21</f>
        <v>32473.575000000001</v>
      </c>
      <c r="Y20" s="94">
        <f>Y75-Y21</f>
        <v>32473.575000000001</v>
      </c>
      <c r="Z20" s="165">
        <f>Z75-Z21</f>
        <v>32473.575000000001</v>
      </c>
      <c r="AA20" s="167"/>
      <c r="AB20" s="95">
        <f t="shared" ref="AB20:AB22" si="0">U20+V20+X20+Y20+Z20</f>
        <v>165530.65900000001</v>
      </c>
      <c r="AC20" s="49">
        <v>2028</v>
      </c>
    </row>
    <row r="21" spans="1:29" ht="19.5" customHeight="1" thickBot="1" x14ac:dyDescent="0.3">
      <c r="A21" s="29">
        <v>6</v>
      </c>
      <c r="B21" s="29">
        <v>0</v>
      </c>
      <c r="C21" s="29">
        <v>1</v>
      </c>
      <c r="D21" s="112">
        <v>0</v>
      </c>
      <c r="E21" s="113"/>
      <c r="F21" s="29">
        <v>7</v>
      </c>
      <c r="G21" s="29">
        <v>0</v>
      </c>
      <c r="H21" s="29">
        <v>5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30"/>
      <c r="T21" s="27"/>
      <c r="U21" s="91">
        <f>U79</f>
        <v>49.58</v>
      </c>
      <c r="V21" s="165">
        <f>V79</f>
        <v>80.739999999999995</v>
      </c>
      <c r="W21" s="166"/>
      <c r="X21" s="96">
        <f>X79</f>
        <v>80.739999999999995</v>
      </c>
      <c r="Y21" s="96">
        <f>Y79</f>
        <v>80.739999999999995</v>
      </c>
      <c r="Z21" s="165">
        <f>Z79</f>
        <v>80.739999999999995</v>
      </c>
      <c r="AA21" s="167"/>
      <c r="AB21" s="95">
        <f t="shared" si="0"/>
        <v>372.54</v>
      </c>
      <c r="AC21" s="49">
        <v>2028</v>
      </c>
    </row>
    <row r="22" spans="1:29" ht="18" customHeight="1" thickBot="1" x14ac:dyDescent="0.3">
      <c r="A22" s="29">
        <v>6</v>
      </c>
      <c r="B22" s="29">
        <v>0</v>
      </c>
      <c r="C22" s="29">
        <v>1</v>
      </c>
      <c r="D22" s="112">
        <v>0</v>
      </c>
      <c r="E22" s="113"/>
      <c r="F22" s="29">
        <v>8</v>
      </c>
      <c r="G22" s="29">
        <v>0</v>
      </c>
      <c r="H22" s="29">
        <v>4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30"/>
      <c r="T22" s="27"/>
      <c r="U22" s="91">
        <f>U115</f>
        <v>5804.3230000000003</v>
      </c>
      <c r="V22" s="165">
        <f>V115</f>
        <v>5411.8069999999998</v>
      </c>
      <c r="W22" s="166"/>
      <c r="X22" s="94">
        <f>X115</f>
        <v>5411.8069999999998</v>
      </c>
      <c r="Y22" s="94">
        <f>Y115</f>
        <v>5411.8069999999998</v>
      </c>
      <c r="Z22" s="165">
        <f>Z115</f>
        <v>5411.8069999999998</v>
      </c>
      <c r="AA22" s="167"/>
      <c r="AB22" s="95">
        <f t="shared" si="0"/>
        <v>27451.551000000003</v>
      </c>
      <c r="AC22" s="49">
        <v>2028</v>
      </c>
    </row>
    <row r="23" spans="1:29" ht="65.25" customHeight="1" thickBot="1" x14ac:dyDescent="0.3">
      <c r="A23" s="32"/>
      <c r="B23" s="32"/>
      <c r="C23" s="32"/>
      <c r="D23" s="114"/>
      <c r="E23" s="120"/>
      <c r="F23" s="32"/>
      <c r="G23" s="32"/>
      <c r="H23" s="32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 t="s">
        <v>26</v>
      </c>
      <c r="T23" s="30"/>
      <c r="U23" s="47"/>
      <c r="V23" s="168"/>
      <c r="W23" s="169"/>
      <c r="X23" s="30"/>
      <c r="Y23" s="30"/>
      <c r="Z23" s="168"/>
      <c r="AA23" s="169"/>
      <c r="AB23" s="53"/>
      <c r="AC23" s="34"/>
    </row>
    <row r="24" spans="1:29" ht="42.75" customHeight="1" thickBot="1" x14ac:dyDescent="0.3">
      <c r="A24" s="32"/>
      <c r="B24" s="32"/>
      <c r="C24" s="32"/>
      <c r="D24" s="114"/>
      <c r="E24" s="120"/>
      <c r="F24" s="32"/>
      <c r="G24" s="32"/>
      <c r="H24" s="32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 t="s">
        <v>27</v>
      </c>
      <c r="T24" s="27" t="s">
        <v>28</v>
      </c>
      <c r="U24" s="44">
        <v>352.31</v>
      </c>
      <c r="V24" s="163">
        <v>352.31</v>
      </c>
      <c r="W24" s="164"/>
      <c r="X24" s="27">
        <v>352.31</v>
      </c>
      <c r="Y24" s="27">
        <v>352.31</v>
      </c>
      <c r="Z24" s="163">
        <v>352.31</v>
      </c>
      <c r="AA24" s="164"/>
      <c r="AB24" s="27">
        <v>352.31</v>
      </c>
      <c r="AC24" s="27">
        <v>2028</v>
      </c>
    </row>
    <row r="25" spans="1:29" ht="67.5" customHeight="1" thickBot="1" x14ac:dyDescent="0.3">
      <c r="A25" s="32"/>
      <c r="B25" s="32"/>
      <c r="C25" s="32"/>
      <c r="D25" s="114"/>
      <c r="E25" s="120"/>
      <c r="F25" s="32"/>
      <c r="G25" s="32"/>
      <c r="H25" s="32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 t="s">
        <v>29</v>
      </c>
      <c r="T25" s="27" t="s">
        <v>30</v>
      </c>
      <c r="U25" s="44">
        <v>31</v>
      </c>
      <c r="V25" s="163">
        <v>31</v>
      </c>
      <c r="W25" s="164"/>
      <c r="X25" s="27">
        <v>31</v>
      </c>
      <c r="Y25" s="27">
        <v>31</v>
      </c>
      <c r="Z25" s="163">
        <v>31</v>
      </c>
      <c r="AA25" s="164"/>
      <c r="AB25" s="27">
        <v>31</v>
      </c>
      <c r="AC25" s="27">
        <v>2028</v>
      </c>
    </row>
    <row r="26" spans="1:29" ht="30.75" customHeight="1" thickBot="1" x14ac:dyDescent="0.3">
      <c r="A26" s="32"/>
      <c r="B26" s="32"/>
      <c r="C26" s="32"/>
      <c r="D26" s="114"/>
      <c r="E26" s="120"/>
      <c r="F26" s="32"/>
      <c r="G26" s="32"/>
      <c r="H26" s="32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47" t="s">
        <v>31</v>
      </c>
      <c r="T26" s="47"/>
      <c r="U26" s="47"/>
      <c r="V26" s="161"/>
      <c r="W26" s="162"/>
      <c r="X26" s="47"/>
      <c r="Y26" s="47"/>
      <c r="Z26" s="161"/>
      <c r="AA26" s="162"/>
      <c r="AB26" s="47"/>
      <c r="AC26" s="30"/>
    </row>
    <row r="27" spans="1:29" ht="15.75" thickBot="1" x14ac:dyDescent="0.3">
      <c r="A27" s="32"/>
      <c r="B27" s="32"/>
      <c r="C27" s="32"/>
      <c r="D27" s="114"/>
      <c r="E27" s="120"/>
      <c r="F27" s="32"/>
      <c r="G27" s="32"/>
      <c r="H27" s="32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47" t="s">
        <v>32</v>
      </c>
      <c r="T27" s="44" t="s">
        <v>33</v>
      </c>
      <c r="U27" s="44">
        <v>100</v>
      </c>
      <c r="V27" s="118">
        <v>100</v>
      </c>
      <c r="W27" s="122"/>
      <c r="X27" s="44">
        <v>100</v>
      </c>
      <c r="Y27" s="44">
        <v>100</v>
      </c>
      <c r="Z27" s="118">
        <v>100</v>
      </c>
      <c r="AA27" s="122"/>
      <c r="AB27" s="44">
        <v>100</v>
      </c>
      <c r="AC27" s="27">
        <v>2028</v>
      </c>
    </row>
    <row r="28" spans="1:29" ht="15.75" thickBot="1" x14ac:dyDescent="0.3">
      <c r="A28" s="32"/>
      <c r="B28" s="32"/>
      <c r="C28" s="32"/>
      <c r="D28" s="114"/>
      <c r="E28" s="120"/>
      <c r="F28" s="32"/>
      <c r="G28" s="32"/>
      <c r="H28" s="32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47" t="s">
        <v>34</v>
      </c>
      <c r="T28" s="44" t="s">
        <v>33</v>
      </c>
      <c r="U28" s="44">
        <v>89</v>
      </c>
      <c r="V28" s="118">
        <v>89</v>
      </c>
      <c r="W28" s="122"/>
      <c r="X28" s="44">
        <v>89</v>
      </c>
      <c r="Y28" s="44">
        <v>89</v>
      </c>
      <c r="Z28" s="118">
        <v>89</v>
      </c>
      <c r="AA28" s="122"/>
      <c r="AB28" s="44">
        <v>89</v>
      </c>
      <c r="AC28" s="27">
        <v>2028</v>
      </c>
    </row>
    <row r="29" spans="1:29" ht="33" customHeight="1" thickBot="1" x14ac:dyDescent="0.3">
      <c r="A29" s="32"/>
      <c r="B29" s="32"/>
      <c r="C29" s="32"/>
      <c r="D29" s="114"/>
      <c r="E29" s="120"/>
      <c r="F29" s="32"/>
      <c r="G29" s="32"/>
      <c r="H29" s="32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47" t="s">
        <v>35</v>
      </c>
      <c r="T29" s="44" t="s">
        <v>33</v>
      </c>
      <c r="U29" s="44">
        <v>100</v>
      </c>
      <c r="V29" s="118">
        <v>100</v>
      </c>
      <c r="W29" s="122"/>
      <c r="X29" s="44">
        <v>100</v>
      </c>
      <c r="Y29" s="66">
        <v>100</v>
      </c>
      <c r="Z29" s="159">
        <v>100</v>
      </c>
      <c r="AA29" s="160"/>
      <c r="AB29" s="44">
        <v>100</v>
      </c>
      <c r="AC29" s="27">
        <v>2028</v>
      </c>
    </row>
    <row r="30" spans="1:29" ht="40.5" customHeight="1" thickBot="1" x14ac:dyDescent="0.3">
      <c r="A30" s="29">
        <v>6</v>
      </c>
      <c r="B30" s="29">
        <v>0</v>
      </c>
      <c r="C30" s="29">
        <v>1</v>
      </c>
      <c r="D30" s="112">
        <v>0</v>
      </c>
      <c r="E30" s="113"/>
      <c r="F30" s="29">
        <v>0</v>
      </c>
      <c r="G30" s="29">
        <v>0</v>
      </c>
      <c r="H30" s="29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47" t="s">
        <v>36</v>
      </c>
      <c r="T30" s="44" t="s">
        <v>25</v>
      </c>
      <c r="U30" s="97">
        <f>U31+U47+U75+U87+U109</f>
        <v>327525.63999999996</v>
      </c>
      <c r="V30" s="128">
        <f>V31+V47+V75+V87+V109</f>
        <v>308133.03899999999</v>
      </c>
      <c r="W30" s="129"/>
      <c r="X30" s="98">
        <f>X31+X47+X75+X87+X109</f>
        <v>324739.94300000003</v>
      </c>
      <c r="Y30" s="98">
        <f>Y31+Y47+Y75+Y87+Y109</f>
        <v>324739.94300000003</v>
      </c>
      <c r="Z30" s="155">
        <f>Z31+Z47+Z75+Z87+Z109</f>
        <v>324740.14300000004</v>
      </c>
      <c r="AA30" s="156"/>
      <c r="AB30" s="99">
        <f>U30+V30+X30+Y30+Z30</f>
        <v>1609878.7080000001</v>
      </c>
      <c r="AC30" s="27">
        <v>2028</v>
      </c>
    </row>
    <row r="31" spans="1:29" ht="50.25" customHeight="1" thickBot="1" x14ac:dyDescent="0.3">
      <c r="A31" s="29">
        <v>6</v>
      </c>
      <c r="B31" s="29">
        <v>0</v>
      </c>
      <c r="C31" s="29">
        <v>1</v>
      </c>
      <c r="D31" s="112">
        <v>0</v>
      </c>
      <c r="E31" s="113"/>
      <c r="F31" s="29">
        <v>8</v>
      </c>
      <c r="G31" s="29">
        <v>0</v>
      </c>
      <c r="H31" s="29">
        <v>1</v>
      </c>
      <c r="I31" s="27">
        <v>0</v>
      </c>
      <c r="J31" s="27">
        <v>2</v>
      </c>
      <c r="K31" s="27">
        <v>1</v>
      </c>
      <c r="L31" s="27">
        <v>0</v>
      </c>
      <c r="M31" s="27">
        <v>1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68" t="s">
        <v>37</v>
      </c>
      <c r="T31" s="44" t="s">
        <v>25</v>
      </c>
      <c r="U31" s="97">
        <f>U34+U36+U38+U40+U42+U45</f>
        <v>48987.606999999996</v>
      </c>
      <c r="V31" s="128">
        <f>V34+V36+V38+V40+V42+V45</f>
        <v>49006.673000000003</v>
      </c>
      <c r="W31" s="129"/>
      <c r="X31" s="97">
        <f>X34+X36+X38+X40+X42+X45</f>
        <v>52272.025999999998</v>
      </c>
      <c r="Y31" s="97">
        <f>Y34+Y36+Y38+Y40+Y42+Y45</f>
        <v>52272.025999999998</v>
      </c>
      <c r="Z31" s="157">
        <f>Z34+Z36+Z38+Z40+Z42+Z45</f>
        <v>52272.025999999998</v>
      </c>
      <c r="AA31" s="158"/>
      <c r="AB31" s="97">
        <f>Z31+Y31+X31+V31+U31</f>
        <v>254810.35799999998</v>
      </c>
      <c r="AC31" s="27">
        <v>2028</v>
      </c>
    </row>
    <row r="32" spans="1:29" ht="45.75" customHeight="1" thickBot="1" x14ac:dyDescent="0.3">
      <c r="A32" s="32"/>
      <c r="B32" s="32"/>
      <c r="C32" s="32"/>
      <c r="D32" s="114"/>
      <c r="E32" s="120"/>
      <c r="F32" s="32"/>
      <c r="G32" s="32"/>
      <c r="H32" s="32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47" t="s">
        <v>38</v>
      </c>
      <c r="T32" s="44" t="s">
        <v>30</v>
      </c>
      <c r="U32" s="44">
        <v>417427</v>
      </c>
      <c r="V32" s="118">
        <v>417427</v>
      </c>
      <c r="W32" s="122"/>
      <c r="X32" s="44">
        <v>417427</v>
      </c>
      <c r="Y32" s="44">
        <v>417427</v>
      </c>
      <c r="Z32" s="118">
        <v>417427</v>
      </c>
      <c r="AA32" s="122"/>
      <c r="AB32" s="69">
        <f>U32+V32+X32+Y32+Z32</f>
        <v>2087135</v>
      </c>
      <c r="AC32" s="27">
        <v>2028</v>
      </c>
    </row>
    <row r="33" spans="1:29" ht="38.25" customHeight="1" thickBot="1" x14ac:dyDescent="0.3">
      <c r="A33" s="32"/>
      <c r="B33" s="32"/>
      <c r="C33" s="32"/>
      <c r="D33" s="114"/>
      <c r="E33" s="120"/>
      <c r="F33" s="32"/>
      <c r="G33" s="32"/>
      <c r="H33" s="32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47" t="s">
        <v>39</v>
      </c>
      <c r="T33" s="44" t="s">
        <v>30</v>
      </c>
      <c r="U33" s="44">
        <v>359364</v>
      </c>
      <c r="V33" s="118">
        <v>359364</v>
      </c>
      <c r="W33" s="122"/>
      <c r="X33" s="44">
        <v>359364</v>
      </c>
      <c r="Y33" s="44">
        <v>359364</v>
      </c>
      <c r="Z33" s="118">
        <v>359364</v>
      </c>
      <c r="AA33" s="122"/>
      <c r="AB33" s="44">
        <f t="shared" ref="AB33:AB38" si="1">U33+V33+X33+Y33+Z33</f>
        <v>1796820</v>
      </c>
      <c r="AC33" s="27">
        <v>2028</v>
      </c>
    </row>
    <row r="34" spans="1:29" ht="37.5" customHeight="1" thickBot="1" x14ac:dyDescent="0.3">
      <c r="A34" s="29">
        <v>6</v>
      </c>
      <c r="B34" s="29">
        <v>0</v>
      </c>
      <c r="C34" s="29">
        <v>1</v>
      </c>
      <c r="D34" s="112">
        <v>0</v>
      </c>
      <c r="E34" s="113"/>
      <c r="F34" s="29">
        <v>8</v>
      </c>
      <c r="G34" s="29">
        <v>0</v>
      </c>
      <c r="H34" s="29">
        <v>1</v>
      </c>
      <c r="I34" s="27">
        <v>0</v>
      </c>
      <c r="J34" s="27">
        <v>2</v>
      </c>
      <c r="K34" s="27">
        <v>1</v>
      </c>
      <c r="L34" s="27">
        <v>0</v>
      </c>
      <c r="M34" s="27">
        <v>1</v>
      </c>
      <c r="N34" s="27">
        <v>2</v>
      </c>
      <c r="O34" s="27">
        <v>0</v>
      </c>
      <c r="P34" s="27">
        <v>0</v>
      </c>
      <c r="Q34" s="62">
        <v>1</v>
      </c>
      <c r="R34" s="62">
        <v>0</v>
      </c>
      <c r="S34" s="47" t="s">
        <v>40</v>
      </c>
      <c r="T34" s="44" t="s">
        <v>25</v>
      </c>
      <c r="U34" s="91">
        <v>11921.231</v>
      </c>
      <c r="V34" s="116">
        <v>10999.931</v>
      </c>
      <c r="W34" s="123"/>
      <c r="X34" s="91">
        <v>10966.948</v>
      </c>
      <c r="Y34" s="91">
        <v>10966.948</v>
      </c>
      <c r="Z34" s="116">
        <v>10966.948</v>
      </c>
      <c r="AA34" s="123"/>
      <c r="AB34" s="91">
        <f t="shared" si="1"/>
        <v>55822.006000000008</v>
      </c>
      <c r="AC34" s="27">
        <v>2028</v>
      </c>
    </row>
    <row r="35" spans="1:29" ht="57.75" customHeight="1" thickBot="1" x14ac:dyDescent="0.3">
      <c r="A35" s="32"/>
      <c r="B35" s="32"/>
      <c r="C35" s="32"/>
      <c r="D35" s="114"/>
      <c r="E35" s="120"/>
      <c r="F35" s="32"/>
      <c r="G35" s="32"/>
      <c r="H35" s="32"/>
      <c r="I35" s="30"/>
      <c r="J35" s="30"/>
      <c r="K35" s="30"/>
      <c r="L35" s="30"/>
      <c r="M35" s="30"/>
      <c r="N35" s="30"/>
      <c r="O35" s="30"/>
      <c r="P35" s="30"/>
      <c r="Q35" s="64"/>
      <c r="R35" s="64"/>
      <c r="S35" s="46" t="s">
        <v>41</v>
      </c>
      <c r="T35" s="44" t="s">
        <v>30</v>
      </c>
      <c r="U35" s="44">
        <v>113886</v>
      </c>
      <c r="V35" s="118">
        <v>113886</v>
      </c>
      <c r="W35" s="122"/>
      <c r="X35" s="44">
        <v>113886</v>
      </c>
      <c r="Y35" s="44">
        <v>113886</v>
      </c>
      <c r="Z35" s="118">
        <v>113886</v>
      </c>
      <c r="AA35" s="122"/>
      <c r="AB35" s="44">
        <v>113886</v>
      </c>
      <c r="AC35" s="27">
        <v>2028</v>
      </c>
    </row>
    <row r="36" spans="1:29" ht="54.75" customHeight="1" thickBot="1" x14ac:dyDescent="0.3">
      <c r="A36" s="29">
        <v>6</v>
      </c>
      <c r="B36" s="29">
        <v>0</v>
      </c>
      <c r="C36" s="29">
        <v>1</v>
      </c>
      <c r="D36" s="112">
        <v>0</v>
      </c>
      <c r="E36" s="113"/>
      <c r="F36" s="29">
        <v>8</v>
      </c>
      <c r="G36" s="29">
        <v>0</v>
      </c>
      <c r="H36" s="29">
        <v>1</v>
      </c>
      <c r="I36" s="28">
        <v>0</v>
      </c>
      <c r="J36" s="28">
        <v>2</v>
      </c>
      <c r="K36" s="28">
        <v>1</v>
      </c>
      <c r="L36" s="28">
        <v>0</v>
      </c>
      <c r="M36" s="28">
        <v>1</v>
      </c>
      <c r="N36" s="28">
        <v>2</v>
      </c>
      <c r="O36" s="28">
        <v>0</v>
      </c>
      <c r="P36" s="28">
        <v>0</v>
      </c>
      <c r="Q36" s="65">
        <v>2</v>
      </c>
      <c r="R36" s="65">
        <v>0</v>
      </c>
      <c r="S36" s="47" t="s">
        <v>42</v>
      </c>
      <c r="T36" s="44" t="s">
        <v>25</v>
      </c>
      <c r="U36" s="91">
        <v>8933.759</v>
      </c>
      <c r="V36" s="116">
        <v>10046.959999999999</v>
      </c>
      <c r="W36" s="123"/>
      <c r="X36" s="91">
        <v>10046.959999999999</v>
      </c>
      <c r="Y36" s="91">
        <v>10046.959999999999</v>
      </c>
      <c r="Z36" s="116">
        <v>10046.959999999999</v>
      </c>
      <c r="AA36" s="123"/>
      <c r="AB36" s="91">
        <f t="shared" si="1"/>
        <v>49121.598999999995</v>
      </c>
      <c r="AC36" s="27">
        <v>2028</v>
      </c>
    </row>
    <row r="37" spans="1:29" ht="57.75" customHeight="1" thickBot="1" x14ac:dyDescent="0.3">
      <c r="A37" s="32"/>
      <c r="B37" s="32"/>
      <c r="C37" s="32"/>
      <c r="D37" s="114"/>
      <c r="E37" s="120"/>
      <c r="F37" s="32"/>
      <c r="G37" s="32"/>
      <c r="H37" s="32"/>
      <c r="I37" s="30"/>
      <c r="J37" s="30"/>
      <c r="K37" s="30"/>
      <c r="L37" s="30"/>
      <c r="M37" s="30"/>
      <c r="N37" s="30"/>
      <c r="O37" s="30"/>
      <c r="P37" s="30"/>
      <c r="Q37" s="64"/>
      <c r="R37" s="64"/>
      <c r="S37" s="46" t="s">
        <v>41</v>
      </c>
      <c r="T37" s="44" t="s">
        <v>30</v>
      </c>
      <c r="U37" s="44">
        <v>99674</v>
      </c>
      <c r="V37" s="118">
        <v>99674</v>
      </c>
      <c r="W37" s="122"/>
      <c r="X37" s="44">
        <v>99674</v>
      </c>
      <c r="Y37" s="44">
        <v>99674</v>
      </c>
      <c r="Z37" s="118">
        <v>99674</v>
      </c>
      <c r="AA37" s="122"/>
      <c r="AB37" s="44">
        <v>99674</v>
      </c>
      <c r="AC37" s="27">
        <v>2028</v>
      </c>
    </row>
    <row r="38" spans="1:29" ht="63" customHeight="1" thickBot="1" x14ac:dyDescent="0.3">
      <c r="A38" s="29">
        <v>6</v>
      </c>
      <c r="B38" s="29">
        <v>0</v>
      </c>
      <c r="C38" s="29">
        <v>1</v>
      </c>
      <c r="D38" s="112">
        <v>0</v>
      </c>
      <c r="E38" s="113"/>
      <c r="F38" s="29">
        <v>8</v>
      </c>
      <c r="G38" s="29">
        <v>0</v>
      </c>
      <c r="H38" s="29">
        <v>1</v>
      </c>
      <c r="I38" s="27">
        <v>0</v>
      </c>
      <c r="J38" s="27">
        <v>2</v>
      </c>
      <c r="K38" s="27">
        <v>1</v>
      </c>
      <c r="L38" s="27">
        <v>0</v>
      </c>
      <c r="M38" s="27">
        <v>1</v>
      </c>
      <c r="N38" s="27" t="s">
        <v>43</v>
      </c>
      <c r="O38" s="27">
        <v>5</v>
      </c>
      <c r="P38" s="27">
        <v>1</v>
      </c>
      <c r="Q38" s="62">
        <v>9</v>
      </c>
      <c r="R38" s="63">
        <v>9</v>
      </c>
      <c r="S38" s="103" t="s">
        <v>102</v>
      </c>
      <c r="T38" s="104" t="s">
        <v>25</v>
      </c>
      <c r="U38" s="91">
        <v>751.8</v>
      </c>
      <c r="V38" s="116">
        <v>50</v>
      </c>
      <c r="W38" s="123"/>
      <c r="X38" s="91">
        <v>50</v>
      </c>
      <c r="Y38" s="91">
        <v>50</v>
      </c>
      <c r="Z38" s="116">
        <v>50</v>
      </c>
      <c r="AA38" s="123"/>
      <c r="AB38" s="91">
        <f t="shared" si="1"/>
        <v>951.8</v>
      </c>
      <c r="AC38" s="27">
        <v>2028</v>
      </c>
    </row>
    <row r="39" spans="1:29" ht="45" customHeight="1" thickBot="1" x14ac:dyDescent="0.3">
      <c r="A39" s="32"/>
      <c r="B39" s="32"/>
      <c r="C39" s="32"/>
      <c r="D39" s="114"/>
      <c r="E39" s="120"/>
      <c r="F39" s="32"/>
      <c r="G39" s="32"/>
      <c r="H39" s="32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47" t="s">
        <v>44</v>
      </c>
      <c r="T39" s="44" t="s">
        <v>30</v>
      </c>
      <c r="U39" s="44">
        <v>1530</v>
      </c>
      <c r="V39" s="118">
        <v>1530</v>
      </c>
      <c r="W39" s="122"/>
      <c r="X39" s="44">
        <v>1530</v>
      </c>
      <c r="Y39" s="44">
        <v>1530</v>
      </c>
      <c r="Z39" s="118">
        <v>1530</v>
      </c>
      <c r="AA39" s="122"/>
      <c r="AB39" s="44">
        <f>U39+V39+X39+Y39+Z39</f>
        <v>7650</v>
      </c>
      <c r="AC39" s="27">
        <v>2028</v>
      </c>
    </row>
    <row r="40" spans="1:29" ht="52.5" customHeight="1" thickBot="1" x14ac:dyDescent="0.3">
      <c r="A40" s="29">
        <v>6</v>
      </c>
      <c r="B40" s="29">
        <v>0</v>
      </c>
      <c r="C40" s="29">
        <v>1</v>
      </c>
      <c r="D40" s="112">
        <v>0</v>
      </c>
      <c r="E40" s="113"/>
      <c r="F40" s="29">
        <v>8</v>
      </c>
      <c r="G40" s="29">
        <v>0</v>
      </c>
      <c r="H40" s="29">
        <v>1</v>
      </c>
      <c r="I40" s="27">
        <v>0</v>
      </c>
      <c r="J40" s="27">
        <v>2</v>
      </c>
      <c r="K40" s="27">
        <v>1</v>
      </c>
      <c r="L40" s="27">
        <v>0</v>
      </c>
      <c r="M40" s="27">
        <v>1</v>
      </c>
      <c r="N40" s="27" t="s">
        <v>45</v>
      </c>
      <c r="O40" s="27">
        <v>0</v>
      </c>
      <c r="P40" s="27">
        <v>6</v>
      </c>
      <c r="Q40" s="27">
        <v>8</v>
      </c>
      <c r="R40" s="48">
        <v>0</v>
      </c>
      <c r="S40" s="103" t="s">
        <v>107</v>
      </c>
      <c r="T40" s="105" t="s">
        <v>25</v>
      </c>
      <c r="U40" s="106">
        <v>266.94099999999997</v>
      </c>
      <c r="V40" s="116">
        <v>279.09800000000001</v>
      </c>
      <c r="W40" s="123"/>
      <c r="X40" s="91">
        <v>312.08100000000002</v>
      </c>
      <c r="Y40" s="91">
        <v>312.08100000000002</v>
      </c>
      <c r="Z40" s="116">
        <v>312.08100000000002</v>
      </c>
      <c r="AA40" s="123"/>
      <c r="AB40" s="91">
        <f>U40+V40+X40+Y40+Z40</f>
        <v>1482.2820000000002</v>
      </c>
      <c r="AC40" s="27">
        <v>2028</v>
      </c>
    </row>
    <row r="41" spans="1:29" ht="45.75" customHeight="1" thickBot="1" x14ac:dyDescent="0.3">
      <c r="A41" s="29"/>
      <c r="B41" s="29"/>
      <c r="C41" s="29"/>
      <c r="D41" s="35"/>
      <c r="E41" s="36"/>
      <c r="F41" s="29"/>
      <c r="G41" s="29"/>
      <c r="H41" s="29"/>
      <c r="I41" s="27"/>
      <c r="J41" s="27"/>
      <c r="K41" s="27"/>
      <c r="L41" s="27"/>
      <c r="M41" s="27"/>
      <c r="N41" s="27"/>
      <c r="O41" s="27"/>
      <c r="P41" s="27"/>
      <c r="Q41" s="27"/>
      <c r="R41" s="58"/>
      <c r="S41" s="70" t="s">
        <v>46</v>
      </c>
      <c r="T41" s="71" t="s">
        <v>47</v>
      </c>
      <c r="U41" s="44">
        <v>1</v>
      </c>
      <c r="V41" s="118">
        <v>1</v>
      </c>
      <c r="W41" s="122"/>
      <c r="X41" s="44">
        <v>1</v>
      </c>
      <c r="Y41" s="44">
        <v>1</v>
      </c>
      <c r="Z41" s="118">
        <v>1</v>
      </c>
      <c r="AA41" s="122"/>
      <c r="AB41" s="44">
        <v>1</v>
      </c>
      <c r="AC41" s="27">
        <v>2028</v>
      </c>
    </row>
    <row r="42" spans="1:29" ht="45" customHeight="1" thickBot="1" x14ac:dyDescent="0.3">
      <c r="A42" s="29">
        <v>6</v>
      </c>
      <c r="B42" s="29">
        <v>0</v>
      </c>
      <c r="C42" s="29">
        <v>1</v>
      </c>
      <c r="D42" s="112">
        <v>0</v>
      </c>
      <c r="E42" s="113"/>
      <c r="F42" s="29">
        <v>8</v>
      </c>
      <c r="G42" s="29">
        <v>0</v>
      </c>
      <c r="H42" s="29">
        <v>1</v>
      </c>
      <c r="I42" s="27">
        <v>0</v>
      </c>
      <c r="J42" s="27">
        <v>2</v>
      </c>
      <c r="K42" s="27">
        <v>1</v>
      </c>
      <c r="L42" s="27">
        <v>0</v>
      </c>
      <c r="M42" s="27">
        <v>1</v>
      </c>
      <c r="N42" s="27">
        <v>1</v>
      </c>
      <c r="O42" s="27">
        <v>0</v>
      </c>
      <c r="P42" s="27">
        <v>6</v>
      </c>
      <c r="Q42" s="27">
        <v>8</v>
      </c>
      <c r="R42" s="27">
        <v>0</v>
      </c>
      <c r="S42" s="107" t="s">
        <v>113</v>
      </c>
      <c r="T42" s="88" t="s">
        <v>25</v>
      </c>
      <c r="U42" s="91">
        <v>26427.124</v>
      </c>
      <c r="V42" s="116">
        <v>27630.684000000001</v>
      </c>
      <c r="W42" s="123"/>
      <c r="X42" s="91">
        <v>30896.037</v>
      </c>
      <c r="Y42" s="91">
        <v>30896.037</v>
      </c>
      <c r="Z42" s="116">
        <v>30896.037</v>
      </c>
      <c r="AA42" s="123"/>
      <c r="AB42" s="91">
        <f>Z42+Y42+X42+V42+U42</f>
        <v>146745.91900000002</v>
      </c>
      <c r="AC42" s="27">
        <v>2028</v>
      </c>
    </row>
    <row r="43" spans="1:29" ht="54" customHeight="1" thickBot="1" x14ac:dyDescent="0.3">
      <c r="A43" s="32"/>
      <c r="B43" s="32"/>
      <c r="C43" s="32"/>
      <c r="D43" s="114"/>
      <c r="E43" s="120"/>
      <c r="F43" s="32"/>
      <c r="G43" s="32"/>
      <c r="H43" s="32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47" t="s">
        <v>115</v>
      </c>
      <c r="T43" s="44" t="s">
        <v>48</v>
      </c>
      <c r="U43" s="44">
        <v>51.75</v>
      </c>
      <c r="V43" s="118">
        <v>51.75</v>
      </c>
      <c r="W43" s="122"/>
      <c r="X43" s="44">
        <v>51.75</v>
      </c>
      <c r="Y43" s="44">
        <v>51.75</v>
      </c>
      <c r="Z43" s="118">
        <v>51.75</v>
      </c>
      <c r="AA43" s="122"/>
      <c r="AB43" s="44">
        <v>51.75</v>
      </c>
      <c r="AC43" s="27">
        <v>2028</v>
      </c>
    </row>
    <row r="44" spans="1:29" ht="56.25" customHeight="1" thickBot="1" x14ac:dyDescent="0.3">
      <c r="A44" s="32"/>
      <c r="B44" s="32"/>
      <c r="C44" s="32"/>
      <c r="D44" s="114"/>
      <c r="E44" s="120"/>
      <c r="F44" s="32"/>
      <c r="G44" s="32"/>
      <c r="H44" s="32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47" t="s">
        <v>49</v>
      </c>
      <c r="T44" s="44" t="s">
        <v>50</v>
      </c>
      <c r="U44" s="69">
        <v>50311.1</v>
      </c>
      <c r="V44" s="151">
        <v>54769.7</v>
      </c>
      <c r="W44" s="152"/>
      <c r="X44" s="69">
        <v>59062.5</v>
      </c>
      <c r="Y44" s="69">
        <v>59062.5</v>
      </c>
      <c r="Z44" s="151">
        <v>59062.5</v>
      </c>
      <c r="AA44" s="152"/>
      <c r="AB44" s="69">
        <v>59062.5</v>
      </c>
      <c r="AC44" s="27">
        <v>2028</v>
      </c>
    </row>
    <row r="45" spans="1:29" ht="56.25" customHeight="1" thickBot="1" x14ac:dyDescent="0.3">
      <c r="A45" s="29">
        <v>6</v>
      </c>
      <c r="B45" s="29">
        <v>0</v>
      </c>
      <c r="C45" s="29">
        <v>1</v>
      </c>
      <c r="D45" s="112">
        <v>0</v>
      </c>
      <c r="E45" s="113"/>
      <c r="F45" s="29">
        <v>8</v>
      </c>
      <c r="G45" s="29">
        <v>0</v>
      </c>
      <c r="H45" s="29">
        <v>1</v>
      </c>
      <c r="I45" s="27">
        <v>0</v>
      </c>
      <c r="J45" s="27">
        <v>2</v>
      </c>
      <c r="K45" s="27">
        <v>1</v>
      </c>
      <c r="L45" s="27">
        <v>0</v>
      </c>
      <c r="M45" s="27">
        <v>1</v>
      </c>
      <c r="N45" s="27">
        <v>2</v>
      </c>
      <c r="O45" s="27">
        <v>0</v>
      </c>
      <c r="P45" s="27">
        <v>0</v>
      </c>
      <c r="Q45" s="27">
        <v>4</v>
      </c>
      <c r="R45" s="27">
        <v>0</v>
      </c>
      <c r="S45" s="47" t="s">
        <v>134</v>
      </c>
      <c r="T45" s="44" t="s">
        <v>25</v>
      </c>
      <c r="U45" s="91">
        <v>686.75199999999995</v>
      </c>
      <c r="V45" s="116">
        <v>0</v>
      </c>
      <c r="W45" s="123"/>
      <c r="X45" s="111">
        <v>0</v>
      </c>
      <c r="Y45" s="111">
        <v>0</v>
      </c>
      <c r="Z45" s="116">
        <v>0</v>
      </c>
      <c r="AA45" s="123"/>
      <c r="AB45" s="91">
        <f>U45</f>
        <v>686.75199999999995</v>
      </c>
      <c r="AC45" s="27">
        <v>2024</v>
      </c>
    </row>
    <row r="46" spans="1:29" ht="56.25" customHeight="1" thickBot="1" x14ac:dyDescent="0.3">
      <c r="A46" s="32"/>
      <c r="B46" s="32"/>
      <c r="C46" s="32"/>
      <c r="D46" s="114"/>
      <c r="E46" s="120"/>
      <c r="F46" s="32"/>
      <c r="G46" s="32"/>
      <c r="H46" s="32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47" t="s">
        <v>137</v>
      </c>
      <c r="T46" s="44" t="s">
        <v>30</v>
      </c>
      <c r="U46" s="44">
        <v>1</v>
      </c>
      <c r="V46" s="118">
        <v>0</v>
      </c>
      <c r="W46" s="122"/>
      <c r="X46" s="110">
        <v>0</v>
      </c>
      <c r="Y46" s="110">
        <v>0</v>
      </c>
      <c r="Z46" s="118">
        <v>0</v>
      </c>
      <c r="AA46" s="122"/>
      <c r="AB46" s="44">
        <v>1</v>
      </c>
      <c r="AC46" s="27">
        <v>2024</v>
      </c>
    </row>
    <row r="47" spans="1:29" ht="60" customHeight="1" thickBot="1" x14ac:dyDescent="0.3">
      <c r="A47" s="29">
        <v>6</v>
      </c>
      <c r="B47" s="29">
        <v>0</v>
      </c>
      <c r="C47" s="29">
        <v>1</v>
      </c>
      <c r="D47" s="112">
        <v>0</v>
      </c>
      <c r="E47" s="113"/>
      <c r="F47" s="29">
        <v>8</v>
      </c>
      <c r="G47" s="29">
        <v>0</v>
      </c>
      <c r="H47" s="29">
        <v>1</v>
      </c>
      <c r="I47" s="27">
        <v>0</v>
      </c>
      <c r="J47" s="27">
        <v>2</v>
      </c>
      <c r="K47" s="27">
        <v>1</v>
      </c>
      <c r="L47" s="27">
        <v>0</v>
      </c>
      <c r="M47" s="27">
        <v>2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68" t="s">
        <v>128</v>
      </c>
      <c r="T47" s="44" t="s">
        <v>25</v>
      </c>
      <c r="U47" s="97">
        <f>U49+U53+U57+U60+U62+U64+U66+U69+U71+U73</f>
        <v>239736.15199999997</v>
      </c>
      <c r="V47" s="128">
        <f>V49+V53+V57+V60+V62+V64+V66+V69+V71+V73</f>
        <v>224673.755</v>
      </c>
      <c r="W47" s="129"/>
      <c r="X47" s="98">
        <f>X49+X53+X57+X60+X62+X64+X66+X69+X71+X73</f>
        <v>238048.60200000001</v>
      </c>
      <c r="Y47" s="98">
        <f>Y49+Y53+Y57+Y60+Y62+Y64+Y66+Y69+Y71</f>
        <v>238048.60200000001</v>
      </c>
      <c r="Z47" s="128">
        <f>Z49+Z53+Z57+Z60+Z62+Z64+Z66</f>
        <v>238048.80200000003</v>
      </c>
      <c r="AA47" s="129"/>
      <c r="AB47" s="97">
        <f>U47+V47+X47+Y47+Z47</f>
        <v>1178555.9130000002</v>
      </c>
      <c r="AC47" s="27">
        <v>2028</v>
      </c>
    </row>
    <row r="48" spans="1:29" ht="54" customHeight="1" thickBot="1" x14ac:dyDescent="0.3">
      <c r="A48" s="32"/>
      <c r="B48" s="32"/>
      <c r="C48" s="32"/>
      <c r="D48" s="114"/>
      <c r="E48" s="120"/>
      <c r="F48" s="32"/>
      <c r="G48" s="32"/>
      <c r="H48" s="32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47" t="s">
        <v>51</v>
      </c>
      <c r="T48" s="44" t="s">
        <v>30</v>
      </c>
      <c r="U48" s="44">
        <v>2641</v>
      </c>
      <c r="V48" s="118">
        <v>2641</v>
      </c>
      <c r="W48" s="122"/>
      <c r="X48" s="44">
        <v>2641</v>
      </c>
      <c r="Y48" s="44">
        <v>2641</v>
      </c>
      <c r="Z48" s="118">
        <v>2641</v>
      </c>
      <c r="AA48" s="122"/>
      <c r="AB48" s="44">
        <v>2641</v>
      </c>
      <c r="AC48" s="27">
        <v>2028</v>
      </c>
    </row>
    <row r="49" spans="1:29" ht="41.25" customHeight="1" thickBot="1" x14ac:dyDescent="0.3">
      <c r="A49" s="29">
        <v>6</v>
      </c>
      <c r="B49" s="29">
        <v>0</v>
      </c>
      <c r="C49" s="29">
        <v>1</v>
      </c>
      <c r="D49" s="112">
        <v>0</v>
      </c>
      <c r="E49" s="113"/>
      <c r="F49" s="29">
        <v>8</v>
      </c>
      <c r="G49" s="29">
        <v>0</v>
      </c>
      <c r="H49" s="29">
        <v>1</v>
      </c>
      <c r="I49" s="27">
        <v>0</v>
      </c>
      <c r="J49" s="27">
        <v>2</v>
      </c>
      <c r="K49" s="27">
        <v>1</v>
      </c>
      <c r="L49" s="27">
        <v>0</v>
      </c>
      <c r="M49" s="27">
        <v>2</v>
      </c>
      <c r="N49" s="27">
        <v>2</v>
      </c>
      <c r="O49" s="27">
        <v>0</v>
      </c>
      <c r="P49" s="27">
        <v>0</v>
      </c>
      <c r="Q49" s="62">
        <v>1</v>
      </c>
      <c r="R49" s="62">
        <v>0</v>
      </c>
      <c r="S49" s="47" t="s">
        <v>52</v>
      </c>
      <c r="T49" s="44" t="s">
        <v>25</v>
      </c>
      <c r="U49" s="91">
        <v>57659.720999999998</v>
      </c>
      <c r="V49" s="116">
        <v>57544.99</v>
      </c>
      <c r="W49" s="123"/>
      <c r="X49" s="91">
        <v>57409.891000000003</v>
      </c>
      <c r="Y49" s="91">
        <v>57409.891000000003</v>
      </c>
      <c r="Z49" s="116">
        <v>57409.891000000003</v>
      </c>
      <c r="AA49" s="123"/>
      <c r="AB49" s="91">
        <f>Z49+Y49+X49+V49+U49</f>
        <v>287434.38400000002</v>
      </c>
      <c r="AC49" s="27">
        <v>2028</v>
      </c>
    </row>
    <row r="50" spans="1:29" ht="45.75" customHeight="1" thickBot="1" x14ac:dyDescent="0.3">
      <c r="A50" s="32"/>
      <c r="B50" s="32"/>
      <c r="C50" s="32"/>
      <c r="D50" s="114"/>
      <c r="E50" s="120"/>
      <c r="F50" s="32"/>
      <c r="G50" s="32"/>
      <c r="H50" s="32"/>
      <c r="I50" s="30"/>
      <c r="J50" s="30"/>
      <c r="K50" s="30"/>
      <c r="L50" s="30"/>
      <c r="M50" s="30"/>
      <c r="N50" s="30"/>
      <c r="O50" s="30"/>
      <c r="P50" s="30"/>
      <c r="Q50" s="64"/>
      <c r="R50" s="64"/>
      <c r="S50" s="47" t="s">
        <v>53</v>
      </c>
      <c r="T50" s="44" t="s">
        <v>48</v>
      </c>
      <c r="U50" s="44">
        <v>2783</v>
      </c>
      <c r="V50" s="118">
        <v>2783</v>
      </c>
      <c r="W50" s="122"/>
      <c r="X50" s="44">
        <v>2783</v>
      </c>
      <c r="Y50" s="44">
        <v>2783</v>
      </c>
      <c r="Z50" s="118">
        <v>2783</v>
      </c>
      <c r="AA50" s="122"/>
      <c r="AB50" s="44">
        <v>2783</v>
      </c>
      <c r="AC50" s="27">
        <v>2028</v>
      </c>
    </row>
    <row r="51" spans="1:29" ht="63" customHeight="1" thickBot="1" x14ac:dyDescent="0.3">
      <c r="A51" s="32"/>
      <c r="B51" s="32"/>
      <c r="C51" s="32"/>
      <c r="D51" s="114"/>
      <c r="E51" s="120"/>
      <c r="F51" s="32"/>
      <c r="G51" s="32"/>
      <c r="H51" s="32"/>
      <c r="I51" s="30"/>
      <c r="J51" s="30"/>
      <c r="K51" s="30"/>
      <c r="L51" s="30"/>
      <c r="M51" s="30"/>
      <c r="N51" s="30"/>
      <c r="O51" s="30"/>
      <c r="P51" s="30"/>
      <c r="Q51" s="64"/>
      <c r="R51" s="64"/>
      <c r="S51" s="47" t="s">
        <v>54</v>
      </c>
      <c r="T51" s="44" t="s">
        <v>48</v>
      </c>
      <c r="U51" s="44">
        <v>179141</v>
      </c>
      <c r="V51" s="118">
        <v>179141</v>
      </c>
      <c r="W51" s="122"/>
      <c r="X51" s="44">
        <v>179141</v>
      </c>
      <c r="Y51" s="44">
        <v>179141</v>
      </c>
      <c r="Z51" s="118">
        <v>179141</v>
      </c>
      <c r="AA51" s="122"/>
      <c r="AB51" s="44">
        <v>179141</v>
      </c>
      <c r="AC51" s="27">
        <v>2028</v>
      </c>
    </row>
    <row r="52" spans="1:29" ht="35.25" customHeight="1" thickBot="1" x14ac:dyDescent="0.3">
      <c r="A52" s="32"/>
      <c r="B52" s="32"/>
      <c r="C52" s="32"/>
      <c r="D52" s="114"/>
      <c r="E52" s="120"/>
      <c r="F52" s="32"/>
      <c r="G52" s="32"/>
      <c r="H52" s="32"/>
      <c r="I52" s="30"/>
      <c r="J52" s="30"/>
      <c r="K52" s="30"/>
      <c r="L52" s="30"/>
      <c r="M52" s="30"/>
      <c r="N52" s="30"/>
      <c r="O52" s="30"/>
      <c r="P52" s="30"/>
      <c r="Q52" s="64"/>
      <c r="R52" s="64"/>
      <c r="S52" s="47" t="s">
        <v>55</v>
      </c>
      <c r="T52" s="44" t="s">
        <v>30</v>
      </c>
      <c r="U52" s="44">
        <v>152</v>
      </c>
      <c r="V52" s="118">
        <v>152</v>
      </c>
      <c r="W52" s="122"/>
      <c r="X52" s="44">
        <v>152</v>
      </c>
      <c r="Y52" s="44">
        <v>152</v>
      </c>
      <c r="Z52" s="118">
        <v>152</v>
      </c>
      <c r="AA52" s="122"/>
      <c r="AB52" s="44">
        <v>152</v>
      </c>
      <c r="AC52" s="27">
        <v>2028</v>
      </c>
    </row>
    <row r="53" spans="1:29" ht="41.25" customHeight="1" thickBot="1" x14ac:dyDescent="0.3">
      <c r="A53" s="29">
        <v>6</v>
      </c>
      <c r="B53" s="29">
        <v>0</v>
      </c>
      <c r="C53" s="29">
        <v>1</v>
      </c>
      <c r="D53" s="112">
        <v>0</v>
      </c>
      <c r="E53" s="113"/>
      <c r="F53" s="29">
        <v>8</v>
      </c>
      <c r="G53" s="29">
        <v>0</v>
      </c>
      <c r="H53" s="29">
        <v>1</v>
      </c>
      <c r="I53" s="27">
        <v>0</v>
      </c>
      <c r="J53" s="27">
        <v>2</v>
      </c>
      <c r="K53" s="27">
        <v>1</v>
      </c>
      <c r="L53" s="27">
        <v>0</v>
      </c>
      <c r="M53" s="27">
        <v>2</v>
      </c>
      <c r="N53" s="27">
        <v>2</v>
      </c>
      <c r="O53" s="27">
        <v>0</v>
      </c>
      <c r="P53" s="27">
        <v>0</v>
      </c>
      <c r="Q53" s="62">
        <v>2</v>
      </c>
      <c r="R53" s="62">
        <v>0</v>
      </c>
      <c r="S53" s="47" t="s">
        <v>56</v>
      </c>
      <c r="T53" s="44" t="s">
        <v>25</v>
      </c>
      <c r="U53" s="91">
        <v>50649.856</v>
      </c>
      <c r="V53" s="116">
        <v>47662.688000000002</v>
      </c>
      <c r="W53" s="123"/>
      <c r="X53" s="91">
        <v>47662.688000000002</v>
      </c>
      <c r="Y53" s="91">
        <v>47662.688000000002</v>
      </c>
      <c r="Z53" s="116">
        <v>47662.688000000002</v>
      </c>
      <c r="AA53" s="123"/>
      <c r="AB53" s="91">
        <f>Z53+Y53+X53+V53+U53</f>
        <v>241300.60800000001</v>
      </c>
      <c r="AC53" s="27">
        <v>2028</v>
      </c>
    </row>
    <row r="54" spans="1:29" ht="45.75" customHeight="1" thickBot="1" x14ac:dyDescent="0.3">
      <c r="A54" s="32"/>
      <c r="B54" s="32"/>
      <c r="C54" s="32"/>
      <c r="D54" s="114"/>
      <c r="E54" s="120"/>
      <c r="F54" s="32"/>
      <c r="G54" s="32"/>
      <c r="H54" s="32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47" t="s">
        <v>53</v>
      </c>
      <c r="T54" s="44" t="s">
        <v>48</v>
      </c>
      <c r="U54" s="44">
        <v>2277</v>
      </c>
      <c r="V54" s="118">
        <v>2277</v>
      </c>
      <c r="W54" s="122"/>
      <c r="X54" s="44">
        <v>2277</v>
      </c>
      <c r="Y54" s="44">
        <v>2277</v>
      </c>
      <c r="Z54" s="118">
        <v>2277</v>
      </c>
      <c r="AA54" s="122"/>
      <c r="AB54" s="44">
        <v>2277</v>
      </c>
      <c r="AC54" s="27">
        <v>2028</v>
      </c>
    </row>
    <row r="55" spans="1:29" ht="63" customHeight="1" thickBot="1" x14ac:dyDescent="0.3">
      <c r="A55" s="32"/>
      <c r="B55" s="32"/>
      <c r="C55" s="32"/>
      <c r="D55" s="114"/>
      <c r="E55" s="120"/>
      <c r="F55" s="32"/>
      <c r="G55" s="32"/>
      <c r="H55" s="32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47" t="s">
        <v>54</v>
      </c>
      <c r="T55" s="44" t="s">
        <v>48</v>
      </c>
      <c r="U55" s="44">
        <v>146569</v>
      </c>
      <c r="V55" s="118">
        <v>146569</v>
      </c>
      <c r="W55" s="122"/>
      <c r="X55" s="44">
        <v>146569</v>
      </c>
      <c r="Y55" s="44">
        <v>146569</v>
      </c>
      <c r="Z55" s="118">
        <v>146569</v>
      </c>
      <c r="AA55" s="122"/>
      <c r="AB55" s="44">
        <v>146569</v>
      </c>
      <c r="AC55" s="27">
        <v>2028</v>
      </c>
    </row>
    <row r="56" spans="1:29" ht="35.25" customHeight="1" thickBot="1" x14ac:dyDescent="0.3">
      <c r="A56" s="32"/>
      <c r="B56" s="32"/>
      <c r="C56" s="32"/>
      <c r="D56" s="114"/>
      <c r="E56" s="120"/>
      <c r="F56" s="32"/>
      <c r="G56" s="32"/>
      <c r="H56" s="32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47" t="s">
        <v>55</v>
      </c>
      <c r="T56" s="44" t="s">
        <v>30</v>
      </c>
      <c r="U56" s="44">
        <v>124</v>
      </c>
      <c r="V56" s="118">
        <v>124</v>
      </c>
      <c r="W56" s="122"/>
      <c r="X56" s="44">
        <v>124</v>
      </c>
      <c r="Y56" s="44">
        <v>124</v>
      </c>
      <c r="Z56" s="118">
        <v>124</v>
      </c>
      <c r="AA56" s="122"/>
      <c r="AB56" s="44">
        <v>124</v>
      </c>
      <c r="AC56" s="27">
        <v>2028</v>
      </c>
    </row>
    <row r="57" spans="1:29" ht="63" customHeight="1" thickBot="1" x14ac:dyDescent="0.3">
      <c r="A57" s="61">
        <v>6</v>
      </c>
      <c r="B57" s="61">
        <v>0</v>
      </c>
      <c r="C57" s="61">
        <v>1</v>
      </c>
      <c r="D57" s="153">
        <v>0</v>
      </c>
      <c r="E57" s="154"/>
      <c r="F57" s="61">
        <v>8</v>
      </c>
      <c r="G57" s="61">
        <v>0</v>
      </c>
      <c r="H57" s="61">
        <v>1</v>
      </c>
      <c r="I57" s="62">
        <v>0</v>
      </c>
      <c r="J57" s="62">
        <v>2</v>
      </c>
      <c r="K57" s="62">
        <v>1</v>
      </c>
      <c r="L57" s="62">
        <v>0</v>
      </c>
      <c r="M57" s="62">
        <v>2</v>
      </c>
      <c r="N57" s="62">
        <v>2</v>
      </c>
      <c r="O57" s="62">
        <v>0</v>
      </c>
      <c r="P57" s="62">
        <v>0</v>
      </c>
      <c r="Q57" s="62">
        <v>3</v>
      </c>
      <c r="R57" s="62">
        <v>0</v>
      </c>
      <c r="S57" s="47" t="s">
        <v>57</v>
      </c>
      <c r="T57" s="44" t="s">
        <v>25</v>
      </c>
      <c r="U57" s="91">
        <v>4545.4560000000001</v>
      </c>
      <c r="V57" s="116">
        <v>0</v>
      </c>
      <c r="W57" s="123"/>
      <c r="X57" s="91">
        <v>0</v>
      </c>
      <c r="Y57" s="91">
        <v>0</v>
      </c>
      <c r="Z57" s="116">
        <v>0</v>
      </c>
      <c r="AA57" s="123"/>
      <c r="AB57" s="91">
        <f>U57</f>
        <v>4545.4560000000001</v>
      </c>
      <c r="AC57" s="27">
        <v>2024</v>
      </c>
    </row>
    <row r="58" spans="1:29" ht="37.5" customHeight="1" thickBot="1" x14ac:dyDescent="0.3">
      <c r="A58" s="61"/>
      <c r="B58" s="61"/>
      <c r="C58" s="61"/>
      <c r="D58" s="153"/>
      <c r="E58" s="154"/>
      <c r="F58" s="61"/>
      <c r="G58" s="61"/>
      <c r="H58" s="61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47" t="s">
        <v>58</v>
      </c>
      <c r="T58" s="44" t="s">
        <v>30</v>
      </c>
      <c r="U58" s="44">
        <v>290</v>
      </c>
      <c r="V58" s="118">
        <v>290</v>
      </c>
      <c r="W58" s="122"/>
      <c r="X58" s="44">
        <v>290</v>
      </c>
      <c r="Y58" s="44">
        <v>290</v>
      </c>
      <c r="Z58" s="118">
        <v>290</v>
      </c>
      <c r="AA58" s="122"/>
      <c r="AB58" s="44">
        <v>290</v>
      </c>
      <c r="AC58" s="27">
        <v>2028</v>
      </c>
    </row>
    <row r="59" spans="1:29" ht="54" customHeight="1" thickBot="1" x14ac:dyDescent="0.3">
      <c r="A59" s="61"/>
      <c r="B59" s="61"/>
      <c r="C59" s="61"/>
      <c r="D59" s="84"/>
      <c r="E59" s="85"/>
      <c r="F59" s="61"/>
      <c r="G59" s="61"/>
      <c r="H59" s="61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72" t="s">
        <v>59</v>
      </c>
      <c r="T59" s="44" t="s">
        <v>30</v>
      </c>
      <c r="U59" s="44">
        <v>2</v>
      </c>
      <c r="V59" s="118">
        <v>0</v>
      </c>
      <c r="W59" s="122"/>
      <c r="X59" s="44">
        <v>0</v>
      </c>
      <c r="Y59" s="44">
        <v>0</v>
      </c>
      <c r="Z59" s="118">
        <v>0</v>
      </c>
      <c r="AA59" s="122"/>
      <c r="AB59" s="44">
        <v>2</v>
      </c>
      <c r="AC59" s="27">
        <v>2024</v>
      </c>
    </row>
    <row r="60" spans="1:29" ht="54" customHeight="1" thickBot="1" x14ac:dyDescent="0.3">
      <c r="A60" s="61">
        <v>6</v>
      </c>
      <c r="B60" s="61">
        <v>0</v>
      </c>
      <c r="C60" s="61">
        <v>1</v>
      </c>
      <c r="D60" s="153">
        <v>0</v>
      </c>
      <c r="E60" s="154"/>
      <c r="F60" s="61">
        <v>8</v>
      </c>
      <c r="G60" s="61">
        <v>0</v>
      </c>
      <c r="H60" s="61">
        <v>1</v>
      </c>
      <c r="I60" s="62">
        <v>0</v>
      </c>
      <c r="J60" s="62">
        <v>2</v>
      </c>
      <c r="K60" s="62">
        <v>1</v>
      </c>
      <c r="L60" s="62">
        <v>0</v>
      </c>
      <c r="M60" s="62">
        <v>2</v>
      </c>
      <c r="N60" s="62">
        <v>2</v>
      </c>
      <c r="O60" s="62">
        <v>0</v>
      </c>
      <c r="P60" s="62">
        <v>0</v>
      </c>
      <c r="Q60" s="62">
        <v>6</v>
      </c>
      <c r="R60" s="63">
        <v>0</v>
      </c>
      <c r="S60" s="73" t="s">
        <v>114</v>
      </c>
      <c r="T60" s="90" t="s">
        <v>99</v>
      </c>
      <c r="U60" s="45">
        <v>0</v>
      </c>
      <c r="V60" s="149">
        <v>0</v>
      </c>
      <c r="W60" s="150"/>
      <c r="X60" s="45">
        <v>0</v>
      </c>
      <c r="Y60" s="45">
        <v>0</v>
      </c>
      <c r="Z60" s="149">
        <v>0.1</v>
      </c>
      <c r="AA60" s="150"/>
      <c r="AB60" s="45">
        <f>U60+V60+X60+Y60+Z60</f>
        <v>0.1</v>
      </c>
      <c r="AC60" s="27">
        <v>2028</v>
      </c>
    </row>
    <row r="61" spans="1:29" ht="54" customHeight="1" thickBot="1" x14ac:dyDescent="0.3">
      <c r="A61" s="61"/>
      <c r="B61" s="61"/>
      <c r="C61" s="61"/>
      <c r="D61" s="84"/>
      <c r="E61" s="85"/>
      <c r="F61" s="61"/>
      <c r="G61" s="61"/>
      <c r="H61" s="61"/>
      <c r="I61" s="62"/>
      <c r="J61" s="62"/>
      <c r="K61" s="62"/>
      <c r="L61" s="62"/>
      <c r="M61" s="62"/>
      <c r="N61" s="62"/>
      <c r="O61" s="62"/>
      <c r="P61" s="62"/>
      <c r="Q61" s="62"/>
      <c r="R61" s="63"/>
      <c r="S61" s="73" t="s">
        <v>97</v>
      </c>
      <c r="T61" s="90" t="s">
        <v>30</v>
      </c>
      <c r="U61" s="44">
        <v>0</v>
      </c>
      <c r="V61" s="118">
        <v>0</v>
      </c>
      <c r="W61" s="122"/>
      <c r="X61" s="44">
        <v>0</v>
      </c>
      <c r="Y61" s="44">
        <v>0</v>
      </c>
      <c r="Z61" s="118">
        <v>1</v>
      </c>
      <c r="AA61" s="122"/>
      <c r="AB61" s="44">
        <f>U61+V61+X61+Y61+Z61</f>
        <v>1</v>
      </c>
      <c r="AC61" s="27">
        <v>2028</v>
      </c>
    </row>
    <row r="62" spans="1:29" ht="54" customHeight="1" thickBot="1" x14ac:dyDescent="0.3">
      <c r="A62" s="61">
        <v>6</v>
      </c>
      <c r="B62" s="61">
        <v>0</v>
      </c>
      <c r="C62" s="61">
        <v>1</v>
      </c>
      <c r="D62" s="153">
        <v>0</v>
      </c>
      <c r="E62" s="154"/>
      <c r="F62" s="61">
        <v>8</v>
      </c>
      <c r="G62" s="61">
        <v>0</v>
      </c>
      <c r="H62" s="61">
        <v>1</v>
      </c>
      <c r="I62" s="62">
        <v>0</v>
      </c>
      <c r="J62" s="62">
        <v>2</v>
      </c>
      <c r="K62" s="62">
        <v>1</v>
      </c>
      <c r="L62" s="62">
        <v>0</v>
      </c>
      <c r="M62" s="62">
        <v>2</v>
      </c>
      <c r="N62" s="62">
        <v>2</v>
      </c>
      <c r="O62" s="62">
        <v>0</v>
      </c>
      <c r="P62" s="62">
        <v>0</v>
      </c>
      <c r="Q62" s="62">
        <v>7</v>
      </c>
      <c r="R62" s="63">
        <v>0</v>
      </c>
      <c r="S62" s="73" t="s">
        <v>109</v>
      </c>
      <c r="T62" s="90" t="s">
        <v>99</v>
      </c>
      <c r="U62" s="45">
        <v>0</v>
      </c>
      <c r="V62" s="149">
        <v>0</v>
      </c>
      <c r="W62" s="150"/>
      <c r="X62" s="45">
        <v>0</v>
      </c>
      <c r="Y62" s="45">
        <v>0</v>
      </c>
      <c r="Z62" s="149">
        <v>0.1</v>
      </c>
      <c r="AA62" s="150"/>
      <c r="AB62" s="45">
        <f>U62+V62+X62+Y62+Z62</f>
        <v>0.1</v>
      </c>
      <c r="AC62" s="27">
        <v>2028</v>
      </c>
    </row>
    <row r="63" spans="1:29" ht="54" customHeight="1" thickBot="1" x14ac:dyDescent="0.3">
      <c r="A63" s="32"/>
      <c r="B63" s="32"/>
      <c r="C63" s="32"/>
      <c r="D63" s="82"/>
      <c r="E63" s="83"/>
      <c r="F63" s="32"/>
      <c r="G63" s="32"/>
      <c r="H63" s="32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74" t="s">
        <v>110</v>
      </c>
      <c r="T63" s="88" t="s">
        <v>30</v>
      </c>
      <c r="U63" s="44">
        <v>0</v>
      </c>
      <c r="V63" s="118">
        <v>0</v>
      </c>
      <c r="W63" s="122"/>
      <c r="X63" s="44">
        <v>0</v>
      </c>
      <c r="Y63" s="44">
        <v>0</v>
      </c>
      <c r="Z63" s="118">
        <v>1</v>
      </c>
      <c r="AA63" s="122"/>
      <c r="AB63" s="44">
        <v>1</v>
      </c>
      <c r="AC63" s="27">
        <v>2028</v>
      </c>
    </row>
    <row r="64" spans="1:29" ht="45.75" customHeight="1" thickBot="1" x14ac:dyDescent="0.3">
      <c r="A64" s="29">
        <v>6</v>
      </c>
      <c r="B64" s="29">
        <v>0</v>
      </c>
      <c r="C64" s="29">
        <v>1</v>
      </c>
      <c r="D64" s="112">
        <v>0</v>
      </c>
      <c r="E64" s="113"/>
      <c r="F64" s="29">
        <v>8</v>
      </c>
      <c r="G64" s="29">
        <v>0</v>
      </c>
      <c r="H64" s="29">
        <v>1</v>
      </c>
      <c r="I64" s="27">
        <v>0</v>
      </c>
      <c r="J64" s="27">
        <v>2</v>
      </c>
      <c r="K64" s="27">
        <v>1</v>
      </c>
      <c r="L64" s="27">
        <v>0</v>
      </c>
      <c r="M64" s="27">
        <v>2</v>
      </c>
      <c r="N64" s="27" t="s">
        <v>45</v>
      </c>
      <c r="O64" s="27">
        <v>0</v>
      </c>
      <c r="P64" s="27">
        <v>6</v>
      </c>
      <c r="Q64" s="27">
        <v>8</v>
      </c>
      <c r="R64" s="27">
        <v>0</v>
      </c>
      <c r="S64" s="46" t="s">
        <v>111</v>
      </c>
      <c r="T64" s="88" t="s">
        <v>25</v>
      </c>
      <c r="U64" s="91">
        <v>1032.2429999999999</v>
      </c>
      <c r="V64" s="116">
        <v>1194.6610000000001</v>
      </c>
      <c r="W64" s="123"/>
      <c r="X64" s="91">
        <v>1329.76</v>
      </c>
      <c r="Y64" s="91">
        <v>1329.76</v>
      </c>
      <c r="Z64" s="116">
        <v>1329.76</v>
      </c>
      <c r="AA64" s="123"/>
      <c r="AB64" s="91">
        <f>Z64+Y64+X64+V64+U64</f>
        <v>6216.1839999999993</v>
      </c>
      <c r="AC64" s="27">
        <v>2028</v>
      </c>
    </row>
    <row r="65" spans="1:29" ht="63.75" customHeight="1" thickBot="1" x14ac:dyDescent="0.3">
      <c r="A65" s="29"/>
      <c r="B65" s="29"/>
      <c r="C65" s="29"/>
      <c r="D65" s="79"/>
      <c r="E65" s="80"/>
      <c r="F65" s="29"/>
      <c r="G65" s="29"/>
      <c r="H65" s="29"/>
      <c r="I65" s="27"/>
      <c r="J65" s="27"/>
      <c r="K65" s="27"/>
      <c r="L65" s="27"/>
      <c r="M65" s="27"/>
      <c r="N65" s="27"/>
      <c r="O65" s="27"/>
      <c r="P65" s="27"/>
      <c r="Q65" s="27"/>
      <c r="R65" s="81"/>
      <c r="S65" s="70" t="s">
        <v>60</v>
      </c>
      <c r="T65" s="75" t="s">
        <v>47</v>
      </c>
      <c r="U65" s="87">
        <v>1</v>
      </c>
      <c r="V65" s="118">
        <v>1</v>
      </c>
      <c r="W65" s="122"/>
      <c r="X65" s="44">
        <v>1</v>
      </c>
      <c r="Y65" s="44">
        <v>1</v>
      </c>
      <c r="Z65" s="118">
        <v>1</v>
      </c>
      <c r="AA65" s="122"/>
      <c r="AB65" s="44">
        <v>1</v>
      </c>
      <c r="AC65" s="27">
        <v>2028</v>
      </c>
    </row>
    <row r="66" spans="1:29" ht="50.25" customHeight="1" thickBot="1" x14ac:dyDescent="0.3">
      <c r="A66" s="29">
        <v>6</v>
      </c>
      <c r="B66" s="29">
        <v>0</v>
      </c>
      <c r="C66" s="29">
        <v>1</v>
      </c>
      <c r="D66" s="112">
        <v>0</v>
      </c>
      <c r="E66" s="113"/>
      <c r="F66" s="29">
        <v>8</v>
      </c>
      <c r="G66" s="29">
        <v>0</v>
      </c>
      <c r="H66" s="29">
        <v>1</v>
      </c>
      <c r="I66" s="27">
        <v>0</v>
      </c>
      <c r="J66" s="27">
        <v>2</v>
      </c>
      <c r="K66" s="27">
        <v>1</v>
      </c>
      <c r="L66" s="27">
        <v>0</v>
      </c>
      <c r="M66" s="27">
        <v>2</v>
      </c>
      <c r="N66" s="27">
        <v>1</v>
      </c>
      <c r="O66" s="27">
        <v>0</v>
      </c>
      <c r="P66" s="27">
        <v>6</v>
      </c>
      <c r="Q66" s="27">
        <v>8</v>
      </c>
      <c r="R66" s="27">
        <v>0</v>
      </c>
      <c r="S66" s="107" t="s">
        <v>112</v>
      </c>
      <c r="T66" s="108" t="s">
        <v>25</v>
      </c>
      <c r="U66" s="91">
        <v>102191.976</v>
      </c>
      <c r="V66" s="116">
        <v>118271.416</v>
      </c>
      <c r="W66" s="123"/>
      <c r="X66" s="91">
        <v>131646.26300000001</v>
      </c>
      <c r="Y66" s="91">
        <v>131646.26300000001</v>
      </c>
      <c r="Z66" s="116">
        <v>131646.26300000001</v>
      </c>
      <c r="AA66" s="123"/>
      <c r="AB66" s="91">
        <f>Z66+Y66+X66+V66+U66</f>
        <v>615402.18099999998</v>
      </c>
      <c r="AC66" s="27">
        <v>2028</v>
      </c>
    </row>
    <row r="67" spans="1:29" ht="35.25" customHeight="1" thickBot="1" x14ac:dyDescent="0.3">
      <c r="A67" s="32"/>
      <c r="B67" s="32"/>
      <c r="C67" s="32"/>
      <c r="D67" s="114"/>
      <c r="E67" s="120"/>
      <c r="F67" s="32"/>
      <c r="G67" s="32"/>
      <c r="H67" s="32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47" t="s">
        <v>61</v>
      </c>
      <c r="T67" s="44" t="s">
        <v>48</v>
      </c>
      <c r="U67" s="44">
        <v>212.75</v>
      </c>
      <c r="V67" s="118">
        <v>212.75</v>
      </c>
      <c r="W67" s="122"/>
      <c r="X67" s="44">
        <v>212.75</v>
      </c>
      <c r="Y67" s="44">
        <v>212.75</v>
      </c>
      <c r="Z67" s="118">
        <v>212.75</v>
      </c>
      <c r="AA67" s="122"/>
      <c r="AB67" s="44">
        <v>212.75</v>
      </c>
      <c r="AC67" s="27">
        <v>2028</v>
      </c>
    </row>
    <row r="68" spans="1:29" ht="57" customHeight="1" thickBot="1" x14ac:dyDescent="0.3">
      <c r="A68" s="32"/>
      <c r="B68" s="32"/>
      <c r="C68" s="32"/>
      <c r="D68" s="114"/>
      <c r="E68" s="120"/>
      <c r="F68" s="32"/>
      <c r="G68" s="32"/>
      <c r="H68" s="32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47" t="s">
        <v>49</v>
      </c>
      <c r="T68" s="44" t="s">
        <v>50</v>
      </c>
      <c r="U68" s="69">
        <v>50311.1</v>
      </c>
      <c r="V68" s="151">
        <v>54769.7</v>
      </c>
      <c r="W68" s="152"/>
      <c r="X68" s="69">
        <v>59062.5</v>
      </c>
      <c r="Y68" s="69">
        <v>59062.5</v>
      </c>
      <c r="Z68" s="151">
        <v>59062.5</v>
      </c>
      <c r="AA68" s="152"/>
      <c r="AB68" s="69">
        <v>59062.5</v>
      </c>
      <c r="AC68" s="27">
        <v>2028</v>
      </c>
    </row>
    <row r="69" spans="1:29" ht="57" customHeight="1" thickBot="1" x14ac:dyDescent="0.3">
      <c r="A69" s="29">
        <v>6</v>
      </c>
      <c r="B69" s="29">
        <v>0</v>
      </c>
      <c r="C69" s="29">
        <v>1</v>
      </c>
      <c r="D69" s="112">
        <v>0</v>
      </c>
      <c r="E69" s="113"/>
      <c r="F69" s="29">
        <v>8</v>
      </c>
      <c r="G69" s="29">
        <v>0</v>
      </c>
      <c r="H69" s="29">
        <v>1</v>
      </c>
      <c r="I69" s="27">
        <v>0</v>
      </c>
      <c r="J69" s="27">
        <v>2</v>
      </c>
      <c r="K69" s="27">
        <v>1</v>
      </c>
      <c r="L69" s="27">
        <v>0</v>
      </c>
      <c r="M69" s="27">
        <v>2</v>
      </c>
      <c r="N69" s="27">
        <v>1</v>
      </c>
      <c r="O69" s="27">
        <v>0</v>
      </c>
      <c r="P69" s="27">
        <v>9</v>
      </c>
      <c r="Q69" s="27">
        <v>2</v>
      </c>
      <c r="R69" s="27">
        <v>0</v>
      </c>
      <c r="S69" s="47" t="s">
        <v>131</v>
      </c>
      <c r="T69" s="44" t="s">
        <v>25</v>
      </c>
      <c r="U69" s="45">
        <v>338.1</v>
      </c>
      <c r="V69" s="149">
        <v>0</v>
      </c>
      <c r="W69" s="150"/>
      <c r="X69" s="89">
        <v>0</v>
      </c>
      <c r="Y69" s="89">
        <v>0</v>
      </c>
      <c r="Z69" s="149">
        <v>0</v>
      </c>
      <c r="AA69" s="150"/>
      <c r="AB69" s="45">
        <f>U69+V69+X69+Y69+Z69</f>
        <v>338.1</v>
      </c>
      <c r="AC69" s="27">
        <v>2024</v>
      </c>
    </row>
    <row r="70" spans="1:29" ht="57" customHeight="1" thickBot="1" x14ac:dyDescent="0.3">
      <c r="A70" s="29"/>
      <c r="B70" s="29"/>
      <c r="C70" s="29"/>
      <c r="D70" s="112"/>
      <c r="E70" s="113"/>
      <c r="F70" s="29"/>
      <c r="G70" s="29"/>
      <c r="H70" s="29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47" t="s">
        <v>130</v>
      </c>
      <c r="T70" s="44" t="s">
        <v>30</v>
      </c>
      <c r="U70" s="44">
        <v>1</v>
      </c>
      <c r="V70" s="118">
        <v>0</v>
      </c>
      <c r="W70" s="122"/>
      <c r="X70" s="86">
        <v>0</v>
      </c>
      <c r="Y70" s="86">
        <v>0</v>
      </c>
      <c r="Z70" s="118">
        <v>0</v>
      </c>
      <c r="AA70" s="122"/>
      <c r="AB70" s="59">
        <v>1</v>
      </c>
      <c r="AC70" s="27">
        <v>2024</v>
      </c>
    </row>
    <row r="71" spans="1:29" ht="57" customHeight="1" thickBot="1" x14ac:dyDescent="0.3">
      <c r="A71" s="29">
        <v>6</v>
      </c>
      <c r="B71" s="29">
        <v>0</v>
      </c>
      <c r="C71" s="29">
        <v>1</v>
      </c>
      <c r="D71" s="112">
        <v>0</v>
      </c>
      <c r="E71" s="113"/>
      <c r="F71" s="29">
        <v>8</v>
      </c>
      <c r="G71" s="29">
        <v>0</v>
      </c>
      <c r="H71" s="29">
        <v>1</v>
      </c>
      <c r="I71" s="27">
        <v>0</v>
      </c>
      <c r="J71" s="27">
        <v>2</v>
      </c>
      <c r="K71" s="27">
        <v>1</v>
      </c>
      <c r="L71" s="27">
        <v>0</v>
      </c>
      <c r="M71" s="27">
        <v>2</v>
      </c>
      <c r="N71" s="27">
        <v>2</v>
      </c>
      <c r="O71" s="27">
        <v>0</v>
      </c>
      <c r="P71" s="27">
        <v>0</v>
      </c>
      <c r="Q71" s="27">
        <v>9</v>
      </c>
      <c r="R71" s="27">
        <v>0</v>
      </c>
      <c r="S71" s="47" t="s">
        <v>132</v>
      </c>
      <c r="T71" s="44" t="s">
        <v>129</v>
      </c>
      <c r="U71" s="91">
        <v>23072</v>
      </c>
      <c r="V71" s="116">
        <v>0</v>
      </c>
      <c r="W71" s="123"/>
      <c r="X71" s="101">
        <v>0</v>
      </c>
      <c r="Y71" s="101">
        <v>0</v>
      </c>
      <c r="Z71" s="116">
        <v>0</v>
      </c>
      <c r="AA71" s="123"/>
      <c r="AB71" s="91">
        <f t="shared" ref="AB71" si="2">U71+V71+X71+Y71+Z71</f>
        <v>23072</v>
      </c>
      <c r="AC71" s="27">
        <v>2024</v>
      </c>
    </row>
    <row r="72" spans="1:29" ht="57" customHeight="1" thickBot="1" x14ac:dyDescent="0.3">
      <c r="A72" s="32"/>
      <c r="B72" s="32"/>
      <c r="C72" s="32"/>
      <c r="D72" s="114"/>
      <c r="E72" s="120"/>
      <c r="F72" s="32"/>
      <c r="G72" s="32"/>
      <c r="H72" s="32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47" t="s">
        <v>133</v>
      </c>
      <c r="T72" s="44" t="s">
        <v>30</v>
      </c>
      <c r="U72" s="44">
        <v>1</v>
      </c>
      <c r="V72" s="118">
        <v>0</v>
      </c>
      <c r="W72" s="122"/>
      <c r="X72" s="86">
        <v>0</v>
      </c>
      <c r="Y72" s="86">
        <v>0</v>
      </c>
      <c r="Z72" s="118">
        <v>0</v>
      </c>
      <c r="AA72" s="122"/>
      <c r="AB72" s="44">
        <v>1</v>
      </c>
      <c r="AC72" s="27">
        <v>2024</v>
      </c>
    </row>
    <row r="73" spans="1:29" ht="57" customHeight="1" thickBot="1" x14ac:dyDescent="0.3">
      <c r="A73" s="29">
        <v>6</v>
      </c>
      <c r="B73" s="29">
        <v>0</v>
      </c>
      <c r="C73" s="29">
        <v>1</v>
      </c>
      <c r="D73" s="112">
        <v>0</v>
      </c>
      <c r="E73" s="113"/>
      <c r="F73" s="29">
        <v>8</v>
      </c>
      <c r="G73" s="29">
        <v>0</v>
      </c>
      <c r="H73" s="29">
        <v>1</v>
      </c>
      <c r="I73" s="27">
        <v>0</v>
      </c>
      <c r="J73" s="27">
        <v>2</v>
      </c>
      <c r="K73" s="27">
        <v>1</v>
      </c>
      <c r="L73" s="27">
        <v>0</v>
      </c>
      <c r="M73" s="27">
        <v>2</v>
      </c>
      <c r="N73" s="27">
        <v>2</v>
      </c>
      <c r="O73" s="27">
        <v>0</v>
      </c>
      <c r="P73" s="27">
        <v>1</v>
      </c>
      <c r="Q73" s="27">
        <v>1</v>
      </c>
      <c r="R73" s="27">
        <v>0</v>
      </c>
      <c r="S73" s="47" t="s">
        <v>135</v>
      </c>
      <c r="T73" s="44" t="s">
        <v>129</v>
      </c>
      <c r="U73" s="91">
        <v>246.8</v>
      </c>
      <c r="V73" s="116">
        <v>0</v>
      </c>
      <c r="W73" s="117"/>
      <c r="X73" s="101">
        <v>0</v>
      </c>
      <c r="Y73" s="101">
        <v>0</v>
      </c>
      <c r="Z73" s="116">
        <v>0</v>
      </c>
      <c r="AA73" s="117"/>
      <c r="AB73" s="91">
        <f>SUM(U73:AA73)</f>
        <v>246.8</v>
      </c>
      <c r="AC73" s="27">
        <v>2024</v>
      </c>
    </row>
    <row r="74" spans="1:29" ht="60.75" customHeight="1" thickBot="1" x14ac:dyDescent="0.3">
      <c r="A74" s="32"/>
      <c r="B74" s="32"/>
      <c r="C74" s="32"/>
      <c r="D74" s="114"/>
      <c r="E74" s="115"/>
      <c r="F74" s="32"/>
      <c r="G74" s="32"/>
      <c r="H74" s="32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47" t="s">
        <v>136</v>
      </c>
      <c r="T74" s="44" t="s">
        <v>30</v>
      </c>
      <c r="U74" s="44">
        <v>1</v>
      </c>
      <c r="V74" s="118">
        <v>0</v>
      </c>
      <c r="W74" s="119"/>
      <c r="X74" s="86">
        <v>0</v>
      </c>
      <c r="Y74" s="86">
        <v>0</v>
      </c>
      <c r="Z74" s="118">
        <v>0</v>
      </c>
      <c r="AA74" s="119"/>
      <c r="AB74" s="44">
        <f>SUM(U74:AA74)</f>
        <v>1</v>
      </c>
      <c r="AC74" s="27">
        <v>2024</v>
      </c>
    </row>
    <row r="75" spans="1:29" ht="45" customHeight="1" thickBot="1" x14ac:dyDescent="0.3">
      <c r="A75" s="29">
        <v>6</v>
      </c>
      <c r="B75" s="29">
        <v>0</v>
      </c>
      <c r="C75" s="29">
        <v>1</v>
      </c>
      <c r="D75" s="112">
        <v>0</v>
      </c>
      <c r="E75" s="113"/>
      <c r="F75" s="29">
        <v>7</v>
      </c>
      <c r="G75" s="29">
        <v>0</v>
      </c>
      <c r="H75" s="29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109" t="s">
        <v>62</v>
      </c>
      <c r="T75" s="44" t="s">
        <v>25</v>
      </c>
      <c r="U75" s="97">
        <f>U77+U81+U83+U85+U79</f>
        <v>35652.643000000004</v>
      </c>
      <c r="V75" s="128">
        <f>V77+V79+V81+V83+V85</f>
        <v>32587.611000000001</v>
      </c>
      <c r="W75" s="129"/>
      <c r="X75" s="98">
        <f>X77+X79+X81+X83+X85</f>
        <v>32554.315000000002</v>
      </c>
      <c r="Y75" s="98">
        <f>Y77+Y79+Y81+Y83+Y85</f>
        <v>32554.315000000002</v>
      </c>
      <c r="Z75" s="128">
        <f>Z77+Z79+Z81+Z83+Z85</f>
        <v>32554.315000000002</v>
      </c>
      <c r="AA75" s="129"/>
      <c r="AB75" s="97">
        <f>Z75+Y75+X75+V75+U75</f>
        <v>165903.19900000002</v>
      </c>
      <c r="AC75" s="27">
        <v>2028</v>
      </c>
    </row>
    <row r="76" spans="1:29" ht="50.25" customHeight="1" thickBot="1" x14ac:dyDescent="0.3">
      <c r="A76" s="32"/>
      <c r="B76" s="32"/>
      <c r="C76" s="32"/>
      <c r="D76" s="114"/>
      <c r="E76" s="120"/>
      <c r="F76" s="32"/>
      <c r="G76" s="32"/>
      <c r="H76" s="32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76" t="s">
        <v>63</v>
      </c>
      <c r="T76" s="77" t="s">
        <v>48</v>
      </c>
      <c r="U76" s="44">
        <v>874</v>
      </c>
      <c r="V76" s="118">
        <v>874</v>
      </c>
      <c r="W76" s="122"/>
      <c r="X76" s="44">
        <v>874</v>
      </c>
      <c r="Y76" s="44">
        <v>874</v>
      </c>
      <c r="Z76" s="118">
        <v>874</v>
      </c>
      <c r="AA76" s="122"/>
      <c r="AB76" s="44">
        <v>874</v>
      </c>
      <c r="AC76" s="27">
        <v>2028</v>
      </c>
    </row>
    <row r="77" spans="1:29" ht="55.5" customHeight="1" thickBot="1" x14ac:dyDescent="0.3">
      <c r="A77" s="29">
        <v>6</v>
      </c>
      <c r="B77" s="29">
        <v>0</v>
      </c>
      <c r="C77" s="29">
        <v>1</v>
      </c>
      <c r="D77" s="112">
        <v>0</v>
      </c>
      <c r="E77" s="113"/>
      <c r="F77" s="29">
        <v>7</v>
      </c>
      <c r="G77" s="29">
        <v>0</v>
      </c>
      <c r="H77" s="29">
        <v>3</v>
      </c>
      <c r="I77" s="27">
        <v>0</v>
      </c>
      <c r="J77" s="27">
        <v>2</v>
      </c>
      <c r="K77" s="27">
        <v>1</v>
      </c>
      <c r="L77" s="27">
        <v>0</v>
      </c>
      <c r="M77" s="27">
        <v>3</v>
      </c>
      <c r="N77" s="27">
        <v>2</v>
      </c>
      <c r="O77" s="27">
        <v>0</v>
      </c>
      <c r="P77" s="27">
        <v>0</v>
      </c>
      <c r="Q77" s="27">
        <v>1</v>
      </c>
      <c r="R77" s="27">
        <v>0</v>
      </c>
      <c r="S77" s="46" t="s">
        <v>64</v>
      </c>
      <c r="T77" s="44" t="s">
        <v>25</v>
      </c>
      <c r="U77" s="91">
        <v>33252.981</v>
      </c>
      <c r="V77" s="116">
        <v>32506.870999999999</v>
      </c>
      <c r="W77" s="123"/>
      <c r="X77" s="100">
        <v>32473.575000000001</v>
      </c>
      <c r="Y77" s="100">
        <v>32473.575000000001</v>
      </c>
      <c r="Z77" s="116">
        <v>32473.575000000001</v>
      </c>
      <c r="AA77" s="123"/>
      <c r="AB77" s="91">
        <f>Z77+Y77+X77+V77+U77</f>
        <v>163180.57699999999</v>
      </c>
      <c r="AC77" s="27">
        <v>2028</v>
      </c>
    </row>
    <row r="78" spans="1:29" ht="55.5" customHeight="1" thickBot="1" x14ac:dyDescent="0.3">
      <c r="A78" s="29"/>
      <c r="B78" s="29"/>
      <c r="C78" s="29"/>
      <c r="D78" s="112"/>
      <c r="E78" s="121"/>
      <c r="F78" s="29"/>
      <c r="G78" s="29"/>
      <c r="H78" s="29"/>
      <c r="I78" s="27"/>
      <c r="J78" s="27"/>
      <c r="K78" s="27"/>
      <c r="L78" s="27"/>
      <c r="M78" s="27"/>
      <c r="N78" s="27"/>
      <c r="O78" s="27"/>
      <c r="P78" s="27"/>
      <c r="Q78" s="27"/>
      <c r="R78" s="37"/>
      <c r="S78" s="47" t="s">
        <v>65</v>
      </c>
      <c r="T78" s="44" t="s">
        <v>48</v>
      </c>
      <c r="U78" s="44">
        <v>54.5</v>
      </c>
      <c r="V78" s="118">
        <v>54.5</v>
      </c>
      <c r="W78" s="122"/>
      <c r="X78" s="86">
        <v>54.5</v>
      </c>
      <c r="Y78" s="86">
        <v>54.5</v>
      </c>
      <c r="Z78" s="118">
        <v>54.5</v>
      </c>
      <c r="AA78" s="122"/>
      <c r="AB78" s="44">
        <v>54.5</v>
      </c>
      <c r="AC78" s="27">
        <v>2028</v>
      </c>
    </row>
    <row r="79" spans="1:29" ht="55.5" customHeight="1" thickBot="1" x14ac:dyDescent="0.3">
      <c r="A79" s="29">
        <v>6</v>
      </c>
      <c r="B79" s="29">
        <v>0</v>
      </c>
      <c r="C79" s="29">
        <v>1</v>
      </c>
      <c r="D79" s="112">
        <v>0</v>
      </c>
      <c r="E79" s="113"/>
      <c r="F79" s="29">
        <v>7</v>
      </c>
      <c r="G79" s="29">
        <v>0</v>
      </c>
      <c r="H79" s="29">
        <v>5</v>
      </c>
      <c r="I79" s="27">
        <v>0</v>
      </c>
      <c r="J79" s="27">
        <v>2</v>
      </c>
      <c r="K79" s="27">
        <v>1</v>
      </c>
      <c r="L79" s="27">
        <v>0</v>
      </c>
      <c r="M79" s="27">
        <v>3</v>
      </c>
      <c r="N79" s="27">
        <v>2</v>
      </c>
      <c r="O79" s="27">
        <v>0</v>
      </c>
      <c r="P79" s="27">
        <v>0</v>
      </c>
      <c r="Q79" s="27">
        <v>2</v>
      </c>
      <c r="R79" s="27">
        <v>0</v>
      </c>
      <c r="S79" s="46" t="s">
        <v>116</v>
      </c>
      <c r="T79" s="88" t="s">
        <v>25</v>
      </c>
      <c r="U79" s="91">
        <v>49.58</v>
      </c>
      <c r="V79" s="116">
        <v>80.739999999999995</v>
      </c>
      <c r="W79" s="123"/>
      <c r="X79" s="91">
        <v>80.739999999999995</v>
      </c>
      <c r="Y79" s="91">
        <v>80.739999999999995</v>
      </c>
      <c r="Z79" s="116">
        <v>80.739999999999995</v>
      </c>
      <c r="AA79" s="123"/>
      <c r="AB79" s="91">
        <f>U79+V79+X79+Y79+Z79</f>
        <v>372.54</v>
      </c>
      <c r="AC79" s="27">
        <v>2028</v>
      </c>
    </row>
    <row r="80" spans="1:29" ht="55.5" customHeight="1" thickBot="1" x14ac:dyDescent="0.3">
      <c r="A80" s="32"/>
      <c r="B80" s="32"/>
      <c r="C80" s="32"/>
      <c r="D80" s="114"/>
      <c r="E80" s="120"/>
      <c r="F80" s="32"/>
      <c r="G80" s="32"/>
      <c r="H80" s="32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47" t="s">
        <v>67</v>
      </c>
      <c r="T80" s="44" t="s">
        <v>48</v>
      </c>
      <c r="U80" s="44">
        <v>29</v>
      </c>
      <c r="V80" s="118">
        <v>29</v>
      </c>
      <c r="W80" s="122"/>
      <c r="X80" s="44">
        <v>29</v>
      </c>
      <c r="Y80" s="44">
        <v>29</v>
      </c>
      <c r="Z80" s="118">
        <v>29</v>
      </c>
      <c r="AA80" s="122"/>
      <c r="AB80" s="44">
        <v>29</v>
      </c>
      <c r="AC80" s="27">
        <v>2028</v>
      </c>
    </row>
    <row r="81" spans="1:29" ht="63.75" customHeight="1" thickBot="1" x14ac:dyDescent="0.3">
      <c r="A81" s="29">
        <v>6</v>
      </c>
      <c r="B81" s="29">
        <v>0</v>
      </c>
      <c r="C81" s="29">
        <v>1</v>
      </c>
      <c r="D81" s="112">
        <v>0</v>
      </c>
      <c r="E81" s="113"/>
      <c r="F81" s="29">
        <v>7</v>
      </c>
      <c r="G81" s="29">
        <v>0</v>
      </c>
      <c r="H81" s="29">
        <v>3</v>
      </c>
      <c r="I81" s="27">
        <v>0</v>
      </c>
      <c r="J81" s="27">
        <v>2</v>
      </c>
      <c r="K81" s="27">
        <v>1</v>
      </c>
      <c r="L81" s="27">
        <v>0</v>
      </c>
      <c r="M81" s="27">
        <v>3</v>
      </c>
      <c r="N81" s="27">
        <v>2</v>
      </c>
      <c r="O81" s="27">
        <v>0</v>
      </c>
      <c r="P81" s="27">
        <v>0</v>
      </c>
      <c r="Q81" s="27">
        <v>3</v>
      </c>
      <c r="R81" s="37">
        <v>0</v>
      </c>
      <c r="S81" s="46" t="s">
        <v>119</v>
      </c>
      <c r="T81" s="87" t="s">
        <v>25</v>
      </c>
      <c r="U81" s="91">
        <v>560.68200000000002</v>
      </c>
      <c r="V81" s="116">
        <v>0</v>
      </c>
      <c r="W81" s="123"/>
      <c r="X81" s="91">
        <v>0</v>
      </c>
      <c r="Y81" s="91">
        <v>0</v>
      </c>
      <c r="Z81" s="116">
        <f>V81</f>
        <v>0</v>
      </c>
      <c r="AA81" s="123"/>
      <c r="AB81" s="91">
        <f>U81+V81+X81+Y81+Z81</f>
        <v>560.68200000000002</v>
      </c>
      <c r="AC81" s="27">
        <v>2024</v>
      </c>
    </row>
    <row r="82" spans="1:29" ht="52.5" customHeight="1" thickBot="1" x14ac:dyDescent="0.3">
      <c r="A82" s="32"/>
      <c r="B82" s="32"/>
      <c r="C82" s="32"/>
      <c r="D82" s="114"/>
      <c r="E82" s="120"/>
      <c r="F82" s="32"/>
      <c r="G82" s="32"/>
      <c r="H82" s="32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46" t="s">
        <v>66</v>
      </c>
      <c r="T82" s="44" t="s">
        <v>48</v>
      </c>
      <c r="U82" s="44">
        <v>415</v>
      </c>
      <c r="V82" s="118">
        <v>415</v>
      </c>
      <c r="W82" s="122"/>
      <c r="X82" s="44">
        <v>415</v>
      </c>
      <c r="Y82" s="44">
        <v>415</v>
      </c>
      <c r="Z82" s="118">
        <v>415</v>
      </c>
      <c r="AA82" s="122"/>
      <c r="AB82" s="44">
        <v>415</v>
      </c>
      <c r="AC82" s="27">
        <v>2028</v>
      </c>
    </row>
    <row r="83" spans="1:29" ht="45" customHeight="1" thickBot="1" x14ac:dyDescent="0.3">
      <c r="A83" s="29">
        <v>6</v>
      </c>
      <c r="B83" s="29">
        <v>0</v>
      </c>
      <c r="C83" s="29">
        <v>1</v>
      </c>
      <c r="D83" s="112">
        <v>0</v>
      </c>
      <c r="E83" s="113"/>
      <c r="F83" s="29">
        <v>7</v>
      </c>
      <c r="G83" s="29">
        <v>0</v>
      </c>
      <c r="H83" s="29">
        <v>3</v>
      </c>
      <c r="I83" s="27">
        <v>0</v>
      </c>
      <c r="J83" s="27">
        <v>2</v>
      </c>
      <c r="K83" s="27">
        <v>1</v>
      </c>
      <c r="L83" s="27">
        <v>0</v>
      </c>
      <c r="M83" s="27">
        <v>3</v>
      </c>
      <c r="N83" s="27">
        <v>2</v>
      </c>
      <c r="O83" s="27">
        <v>0</v>
      </c>
      <c r="P83" s="27">
        <v>0</v>
      </c>
      <c r="Q83" s="27">
        <v>4</v>
      </c>
      <c r="R83" s="37">
        <v>0</v>
      </c>
      <c r="S83" s="103" t="s">
        <v>118</v>
      </c>
      <c r="T83" s="87" t="s">
        <v>25</v>
      </c>
      <c r="U83" s="45">
        <v>15</v>
      </c>
      <c r="V83" s="149">
        <v>0</v>
      </c>
      <c r="W83" s="150"/>
      <c r="X83" s="45">
        <f>V83</f>
        <v>0</v>
      </c>
      <c r="Y83" s="45">
        <f>X83</f>
        <v>0</v>
      </c>
      <c r="Z83" s="149">
        <f>Y83</f>
        <v>0</v>
      </c>
      <c r="AA83" s="150"/>
      <c r="AB83" s="45">
        <f>Z83+Y83+X83+V83+U83</f>
        <v>15</v>
      </c>
      <c r="AC83" s="27">
        <v>2024</v>
      </c>
    </row>
    <row r="84" spans="1:29" ht="51.75" customHeight="1" thickBot="1" x14ac:dyDescent="0.3">
      <c r="A84" s="32"/>
      <c r="B84" s="32"/>
      <c r="C84" s="32"/>
      <c r="D84" s="114"/>
      <c r="E84" s="120"/>
      <c r="F84" s="32"/>
      <c r="G84" s="32"/>
      <c r="H84" s="32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43" t="s">
        <v>100</v>
      </c>
      <c r="T84" s="44" t="s">
        <v>48</v>
      </c>
      <c r="U84" s="44">
        <v>3</v>
      </c>
      <c r="V84" s="118">
        <v>0</v>
      </c>
      <c r="W84" s="122"/>
      <c r="X84" s="44">
        <v>0</v>
      </c>
      <c r="Y84" s="44">
        <v>0</v>
      </c>
      <c r="Z84" s="118">
        <v>0</v>
      </c>
      <c r="AA84" s="122"/>
      <c r="AB84" s="44">
        <v>0</v>
      </c>
      <c r="AC84" s="27">
        <v>2024</v>
      </c>
    </row>
    <row r="85" spans="1:29" ht="51.75" customHeight="1" thickBot="1" x14ac:dyDescent="0.3">
      <c r="A85" s="29">
        <v>6</v>
      </c>
      <c r="B85" s="29">
        <v>0</v>
      </c>
      <c r="C85" s="29">
        <v>1</v>
      </c>
      <c r="D85" s="112">
        <v>0</v>
      </c>
      <c r="E85" s="121"/>
      <c r="F85" s="29">
        <v>7</v>
      </c>
      <c r="G85" s="29">
        <v>0</v>
      </c>
      <c r="H85" s="29">
        <v>3</v>
      </c>
      <c r="I85" s="27">
        <v>0</v>
      </c>
      <c r="J85" s="27">
        <v>2</v>
      </c>
      <c r="K85" s="27">
        <v>1</v>
      </c>
      <c r="L85" s="27">
        <v>0</v>
      </c>
      <c r="M85" s="27">
        <v>3</v>
      </c>
      <c r="N85" s="27">
        <v>2</v>
      </c>
      <c r="O85" s="27">
        <v>0</v>
      </c>
      <c r="P85" s="27">
        <v>0</v>
      </c>
      <c r="Q85" s="27">
        <v>5</v>
      </c>
      <c r="R85" s="27">
        <v>0</v>
      </c>
      <c r="S85" s="43" t="s">
        <v>117</v>
      </c>
      <c r="T85" s="44" t="s">
        <v>99</v>
      </c>
      <c r="U85" s="91">
        <v>1774.4</v>
      </c>
      <c r="V85" s="116">
        <v>0</v>
      </c>
      <c r="W85" s="123"/>
      <c r="X85" s="101">
        <v>0</v>
      </c>
      <c r="Y85" s="101">
        <v>0</v>
      </c>
      <c r="Z85" s="116">
        <v>0</v>
      </c>
      <c r="AA85" s="123"/>
      <c r="AB85" s="91">
        <f>U85+V85+X85+Y85+Z85</f>
        <v>1774.4</v>
      </c>
      <c r="AC85" s="27">
        <v>2024</v>
      </c>
    </row>
    <row r="86" spans="1:29" ht="66" customHeight="1" thickBot="1" x14ac:dyDescent="0.3">
      <c r="A86" s="32"/>
      <c r="B86" s="32"/>
      <c r="C86" s="32"/>
      <c r="D86" s="41"/>
      <c r="E86" s="42"/>
      <c r="F86" s="32"/>
      <c r="G86" s="32"/>
      <c r="H86" s="32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43" t="s">
        <v>101</v>
      </c>
      <c r="T86" s="44" t="s">
        <v>30</v>
      </c>
      <c r="U86" s="44">
        <v>1</v>
      </c>
      <c r="V86" s="118">
        <v>0</v>
      </c>
      <c r="W86" s="122"/>
      <c r="X86" s="86">
        <v>0</v>
      </c>
      <c r="Y86" s="86">
        <v>0</v>
      </c>
      <c r="Z86" s="118">
        <v>0</v>
      </c>
      <c r="AA86" s="122"/>
      <c r="AB86" s="44">
        <v>0</v>
      </c>
      <c r="AC86" s="27">
        <v>2024</v>
      </c>
    </row>
    <row r="87" spans="1:29" ht="45" customHeight="1" thickBot="1" x14ac:dyDescent="0.3">
      <c r="A87" s="29">
        <v>6</v>
      </c>
      <c r="B87" s="29">
        <v>0</v>
      </c>
      <c r="C87" s="29">
        <v>1</v>
      </c>
      <c r="D87" s="112">
        <v>0</v>
      </c>
      <c r="E87" s="113"/>
      <c r="F87" s="29">
        <v>8</v>
      </c>
      <c r="G87" s="29">
        <v>0</v>
      </c>
      <c r="H87" s="29">
        <v>1</v>
      </c>
      <c r="I87" s="27">
        <v>0</v>
      </c>
      <c r="J87" s="27">
        <v>2</v>
      </c>
      <c r="K87" s="27">
        <v>1</v>
      </c>
      <c r="L87" s="27">
        <v>0</v>
      </c>
      <c r="M87" s="27">
        <v>4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109" t="s">
        <v>105</v>
      </c>
      <c r="T87" s="44" t="s">
        <v>25</v>
      </c>
      <c r="U87" s="97">
        <f>U103</f>
        <v>2120</v>
      </c>
      <c r="V87" s="128">
        <v>1865</v>
      </c>
      <c r="W87" s="129"/>
      <c r="X87" s="97">
        <v>1865</v>
      </c>
      <c r="Y87" s="97">
        <v>1865</v>
      </c>
      <c r="Z87" s="128">
        <v>1865</v>
      </c>
      <c r="AA87" s="129"/>
      <c r="AB87" s="97">
        <f>U87+V87+X87+Y87+Z87</f>
        <v>9580</v>
      </c>
      <c r="AC87" s="27">
        <v>2028</v>
      </c>
    </row>
    <row r="88" spans="1:29" ht="36" customHeight="1" thickBot="1" x14ac:dyDescent="0.3">
      <c r="A88" s="32"/>
      <c r="B88" s="32"/>
      <c r="C88" s="32"/>
      <c r="D88" s="114"/>
      <c r="E88" s="120"/>
      <c r="F88" s="32"/>
      <c r="G88" s="32"/>
      <c r="H88" s="32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47" t="s">
        <v>68</v>
      </c>
      <c r="T88" s="44" t="s">
        <v>30</v>
      </c>
      <c r="U88" s="44">
        <v>48</v>
      </c>
      <c r="V88" s="118">
        <v>48</v>
      </c>
      <c r="W88" s="122"/>
      <c r="X88" s="44">
        <v>48</v>
      </c>
      <c r="Y88" s="44">
        <v>48</v>
      </c>
      <c r="Z88" s="118">
        <v>48</v>
      </c>
      <c r="AA88" s="122"/>
      <c r="AB88" s="44">
        <v>48</v>
      </c>
      <c r="AC88" s="27">
        <v>2028</v>
      </c>
    </row>
    <row r="89" spans="1:29" ht="111" hidden="1" customHeight="1" thickBot="1" x14ac:dyDescent="0.3">
      <c r="A89" s="32"/>
      <c r="B89" s="32"/>
      <c r="C89" s="32"/>
      <c r="D89" s="114"/>
      <c r="E89" s="120"/>
      <c r="F89" s="32"/>
      <c r="G89" s="32"/>
      <c r="H89" s="32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47" t="s">
        <v>69</v>
      </c>
      <c r="T89" s="44" t="s">
        <v>33</v>
      </c>
      <c r="U89" s="44">
        <v>33.299999999999997</v>
      </c>
      <c r="V89" s="118">
        <v>33.299999999999997</v>
      </c>
      <c r="W89" s="122"/>
      <c r="X89" s="44">
        <v>33.299999999999997</v>
      </c>
      <c r="Y89" s="44">
        <v>33.299999999999997</v>
      </c>
      <c r="Z89" s="118">
        <v>25</v>
      </c>
      <c r="AA89" s="122"/>
      <c r="AB89" s="44">
        <v>21.6</v>
      </c>
      <c r="AC89" s="27">
        <v>2028</v>
      </c>
    </row>
    <row r="90" spans="1:29" ht="71.25" hidden="1" customHeight="1" outlineLevel="2" thickBot="1" x14ac:dyDescent="0.3">
      <c r="A90" s="32"/>
      <c r="B90" s="32"/>
      <c r="C90" s="32"/>
      <c r="D90" s="114"/>
      <c r="E90" s="120"/>
      <c r="F90" s="32"/>
      <c r="G90" s="32"/>
      <c r="H90" s="32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47" t="s">
        <v>70</v>
      </c>
      <c r="T90" s="44" t="s">
        <v>30</v>
      </c>
      <c r="U90" s="44">
        <v>0</v>
      </c>
      <c r="V90" s="118">
        <v>0</v>
      </c>
      <c r="W90" s="122"/>
      <c r="X90" s="44">
        <v>0</v>
      </c>
      <c r="Y90" s="44">
        <v>0</v>
      </c>
      <c r="Z90" s="118">
        <v>0</v>
      </c>
      <c r="AA90" s="122"/>
      <c r="AB90" s="44">
        <v>0</v>
      </c>
      <c r="AC90" s="27">
        <v>2028</v>
      </c>
    </row>
    <row r="91" spans="1:29" ht="53.25" hidden="1" customHeight="1" outlineLevel="2" thickBot="1" x14ac:dyDescent="0.3">
      <c r="A91" s="29">
        <v>6</v>
      </c>
      <c r="B91" s="29">
        <v>0</v>
      </c>
      <c r="C91" s="29">
        <v>1</v>
      </c>
      <c r="D91" s="112">
        <v>0</v>
      </c>
      <c r="E91" s="113"/>
      <c r="F91" s="29">
        <v>0</v>
      </c>
      <c r="G91" s="29">
        <v>0</v>
      </c>
      <c r="H91" s="29">
        <v>0</v>
      </c>
      <c r="I91" s="27">
        <v>0</v>
      </c>
      <c r="J91" s="27">
        <v>2</v>
      </c>
      <c r="K91" s="27">
        <v>1</v>
      </c>
      <c r="L91" s="27">
        <v>0</v>
      </c>
      <c r="M91" s="27">
        <v>4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47" t="s">
        <v>71</v>
      </c>
      <c r="T91" s="44" t="s">
        <v>25</v>
      </c>
      <c r="U91" s="44">
        <v>0</v>
      </c>
      <c r="V91" s="118">
        <v>0</v>
      </c>
      <c r="W91" s="122"/>
      <c r="X91" s="44">
        <v>0</v>
      </c>
      <c r="Y91" s="44">
        <v>0</v>
      </c>
      <c r="Z91" s="118">
        <v>0</v>
      </c>
      <c r="AA91" s="122"/>
      <c r="AB91" s="44">
        <v>0</v>
      </c>
      <c r="AC91" s="27">
        <v>2028</v>
      </c>
    </row>
    <row r="92" spans="1:29" ht="59.25" hidden="1" customHeight="1" outlineLevel="2" thickBot="1" x14ac:dyDescent="0.3">
      <c r="A92" s="32"/>
      <c r="B92" s="32"/>
      <c r="C92" s="32"/>
      <c r="D92" s="114"/>
      <c r="E92" s="120"/>
      <c r="F92" s="32"/>
      <c r="G92" s="32"/>
      <c r="H92" s="32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47" t="s">
        <v>72</v>
      </c>
      <c r="T92" s="44" t="s">
        <v>30</v>
      </c>
      <c r="U92" s="44">
        <v>0</v>
      </c>
      <c r="V92" s="118">
        <v>0</v>
      </c>
      <c r="W92" s="122"/>
      <c r="X92" s="44">
        <v>0</v>
      </c>
      <c r="Y92" s="44">
        <v>0</v>
      </c>
      <c r="Z92" s="118">
        <v>0</v>
      </c>
      <c r="AA92" s="122"/>
      <c r="AB92" s="44">
        <v>0</v>
      </c>
      <c r="AC92" s="27">
        <v>2028</v>
      </c>
    </row>
    <row r="93" spans="1:29" ht="54" hidden="1" customHeight="1" outlineLevel="2" thickBot="1" x14ac:dyDescent="0.3">
      <c r="A93" s="29">
        <v>6</v>
      </c>
      <c r="B93" s="29">
        <v>0</v>
      </c>
      <c r="C93" s="29">
        <v>1</v>
      </c>
      <c r="D93" s="112">
        <v>0</v>
      </c>
      <c r="E93" s="113"/>
      <c r="F93" s="29">
        <v>7</v>
      </c>
      <c r="G93" s="29">
        <v>0</v>
      </c>
      <c r="H93" s="29">
        <v>3</v>
      </c>
      <c r="I93" s="27">
        <v>0</v>
      </c>
      <c r="J93" s="27">
        <v>2</v>
      </c>
      <c r="K93" s="27">
        <v>1</v>
      </c>
      <c r="L93" s="27" t="s">
        <v>73</v>
      </c>
      <c r="M93" s="27">
        <v>1</v>
      </c>
      <c r="N93" s="27">
        <v>5</v>
      </c>
      <c r="O93" s="27">
        <v>5</v>
      </c>
      <c r="P93" s="27">
        <v>1</v>
      </c>
      <c r="Q93" s="27">
        <v>9</v>
      </c>
      <c r="R93" s="27">
        <v>5</v>
      </c>
      <c r="S93" s="47" t="s">
        <v>74</v>
      </c>
      <c r="T93" s="44" t="s">
        <v>25</v>
      </c>
      <c r="U93" s="44">
        <v>0</v>
      </c>
      <c r="V93" s="118">
        <v>0</v>
      </c>
      <c r="W93" s="122"/>
      <c r="X93" s="44">
        <v>0</v>
      </c>
      <c r="Y93" s="44">
        <v>0</v>
      </c>
      <c r="Z93" s="118">
        <v>0</v>
      </c>
      <c r="AA93" s="122"/>
      <c r="AB93" s="44">
        <v>0</v>
      </c>
      <c r="AC93" s="27">
        <v>2028</v>
      </c>
    </row>
    <row r="94" spans="1:29" ht="56.25" hidden="1" customHeight="1" outlineLevel="2" thickBot="1" x14ac:dyDescent="0.3">
      <c r="A94" s="32"/>
      <c r="B94" s="32"/>
      <c r="C94" s="32"/>
      <c r="D94" s="114"/>
      <c r="E94" s="120"/>
      <c r="F94" s="32"/>
      <c r="G94" s="32"/>
      <c r="H94" s="32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47" t="s">
        <v>75</v>
      </c>
      <c r="T94" s="44" t="s">
        <v>30</v>
      </c>
      <c r="U94" s="44">
        <v>0</v>
      </c>
      <c r="V94" s="118">
        <v>0</v>
      </c>
      <c r="W94" s="122"/>
      <c r="X94" s="44">
        <v>0</v>
      </c>
      <c r="Y94" s="44">
        <v>0</v>
      </c>
      <c r="Z94" s="118">
        <v>0</v>
      </c>
      <c r="AA94" s="122"/>
      <c r="AB94" s="44">
        <v>0</v>
      </c>
      <c r="AC94" s="27">
        <v>2028</v>
      </c>
    </row>
    <row r="95" spans="1:29" ht="35.25" hidden="1" customHeight="1" outlineLevel="2" thickBot="1" x14ac:dyDescent="0.3">
      <c r="A95" s="29">
        <v>6</v>
      </c>
      <c r="B95" s="29">
        <v>0</v>
      </c>
      <c r="C95" s="29">
        <v>1</v>
      </c>
      <c r="D95" s="112">
        <v>0</v>
      </c>
      <c r="E95" s="113"/>
      <c r="F95" s="29">
        <v>8</v>
      </c>
      <c r="G95" s="29">
        <v>0</v>
      </c>
      <c r="H95" s="29">
        <v>1</v>
      </c>
      <c r="I95" s="27">
        <v>0</v>
      </c>
      <c r="J95" s="27">
        <v>2</v>
      </c>
      <c r="K95" s="27">
        <v>1</v>
      </c>
      <c r="L95" s="27">
        <v>0</v>
      </c>
      <c r="M95" s="27">
        <v>4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47" t="s">
        <v>76</v>
      </c>
      <c r="T95" s="44" t="s">
        <v>25</v>
      </c>
      <c r="U95" s="44">
        <v>0</v>
      </c>
      <c r="V95" s="118">
        <v>0</v>
      </c>
      <c r="W95" s="122"/>
      <c r="X95" s="44">
        <v>0</v>
      </c>
      <c r="Y95" s="44">
        <v>0</v>
      </c>
      <c r="Z95" s="118">
        <v>0</v>
      </c>
      <c r="AA95" s="122"/>
      <c r="AB95" s="44">
        <v>0</v>
      </c>
      <c r="AC95" s="27">
        <v>2028</v>
      </c>
    </row>
    <row r="96" spans="1:29" ht="54" hidden="1" customHeight="1" outlineLevel="2" thickBot="1" x14ac:dyDescent="0.3">
      <c r="A96" s="32"/>
      <c r="B96" s="32"/>
      <c r="C96" s="32"/>
      <c r="D96" s="114"/>
      <c r="E96" s="120"/>
      <c r="F96" s="32"/>
      <c r="G96" s="32"/>
      <c r="H96" s="32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47" t="s">
        <v>77</v>
      </c>
      <c r="T96" s="44" t="s">
        <v>30</v>
      </c>
      <c r="U96" s="44">
        <v>0</v>
      </c>
      <c r="V96" s="118">
        <v>0</v>
      </c>
      <c r="W96" s="122"/>
      <c r="X96" s="44">
        <v>0</v>
      </c>
      <c r="Y96" s="44">
        <v>0</v>
      </c>
      <c r="Z96" s="118">
        <v>0</v>
      </c>
      <c r="AA96" s="122"/>
      <c r="AB96" s="44">
        <v>7</v>
      </c>
      <c r="AC96" s="27">
        <v>2028</v>
      </c>
    </row>
    <row r="97" spans="1:29" ht="64.5" hidden="1" customHeight="1" outlineLevel="2" thickBot="1" x14ac:dyDescent="0.3">
      <c r="A97" s="29">
        <v>6</v>
      </c>
      <c r="B97" s="29">
        <v>0</v>
      </c>
      <c r="C97" s="29">
        <v>1</v>
      </c>
      <c r="D97" s="112">
        <v>0</v>
      </c>
      <c r="E97" s="113"/>
      <c r="F97" s="29">
        <v>8</v>
      </c>
      <c r="G97" s="29">
        <v>0</v>
      </c>
      <c r="H97" s="29">
        <v>1</v>
      </c>
      <c r="I97" s="27">
        <v>0</v>
      </c>
      <c r="J97" s="27">
        <v>2</v>
      </c>
      <c r="K97" s="27">
        <v>1</v>
      </c>
      <c r="L97" s="27">
        <v>0</v>
      </c>
      <c r="M97" s="27">
        <v>4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47" t="s">
        <v>78</v>
      </c>
      <c r="T97" s="44" t="s">
        <v>25</v>
      </c>
      <c r="U97" s="44">
        <v>0</v>
      </c>
      <c r="V97" s="118">
        <v>0</v>
      </c>
      <c r="W97" s="122"/>
      <c r="X97" s="44">
        <v>0</v>
      </c>
      <c r="Y97" s="44">
        <v>0</v>
      </c>
      <c r="Z97" s="118">
        <v>0</v>
      </c>
      <c r="AA97" s="122"/>
      <c r="AB97" s="44">
        <v>700</v>
      </c>
      <c r="AC97" s="27">
        <v>2028</v>
      </c>
    </row>
    <row r="98" spans="1:29" ht="60.75" hidden="1" customHeight="1" outlineLevel="2" thickBot="1" x14ac:dyDescent="0.3">
      <c r="A98" s="32"/>
      <c r="B98" s="32"/>
      <c r="C98" s="32"/>
      <c r="D98" s="114"/>
      <c r="E98" s="120"/>
      <c r="F98" s="32"/>
      <c r="G98" s="32"/>
      <c r="H98" s="32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47" t="s">
        <v>79</v>
      </c>
      <c r="T98" s="44" t="s">
        <v>30</v>
      </c>
      <c r="U98" s="44">
        <v>0</v>
      </c>
      <c r="V98" s="118">
        <v>0</v>
      </c>
      <c r="W98" s="122"/>
      <c r="X98" s="44">
        <v>0</v>
      </c>
      <c r="Y98" s="44">
        <v>0</v>
      </c>
      <c r="Z98" s="118">
        <v>0</v>
      </c>
      <c r="AA98" s="122"/>
      <c r="AB98" s="44">
        <v>1</v>
      </c>
      <c r="AC98" s="27">
        <v>2028</v>
      </c>
    </row>
    <row r="99" spans="1:29" ht="48" hidden="1" customHeight="1" outlineLevel="2" thickBot="1" x14ac:dyDescent="0.3">
      <c r="A99" s="29">
        <v>6</v>
      </c>
      <c r="B99" s="29">
        <v>0</v>
      </c>
      <c r="C99" s="29">
        <v>1</v>
      </c>
      <c r="D99" s="112">
        <v>0</v>
      </c>
      <c r="E99" s="113"/>
      <c r="F99" s="29">
        <v>8</v>
      </c>
      <c r="G99" s="29">
        <v>0</v>
      </c>
      <c r="H99" s="29">
        <v>1</v>
      </c>
      <c r="I99" s="27">
        <v>0</v>
      </c>
      <c r="J99" s="27">
        <v>2</v>
      </c>
      <c r="K99" s="27">
        <v>1</v>
      </c>
      <c r="L99" s="27">
        <v>0</v>
      </c>
      <c r="M99" s="27">
        <v>4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47" t="s">
        <v>80</v>
      </c>
      <c r="T99" s="44" t="s">
        <v>25</v>
      </c>
      <c r="U99" s="44">
        <v>0</v>
      </c>
      <c r="V99" s="118">
        <v>0</v>
      </c>
      <c r="W99" s="122"/>
      <c r="X99" s="44">
        <v>0</v>
      </c>
      <c r="Y99" s="44">
        <v>0</v>
      </c>
      <c r="Z99" s="118">
        <v>0</v>
      </c>
      <c r="AA99" s="122"/>
      <c r="AB99" s="44">
        <v>0</v>
      </c>
      <c r="AC99" s="27">
        <v>2028</v>
      </c>
    </row>
    <row r="100" spans="1:29" ht="31.5" hidden="1" customHeight="1" outlineLevel="2" thickBot="1" x14ac:dyDescent="0.3">
      <c r="A100" s="32"/>
      <c r="B100" s="32"/>
      <c r="C100" s="32"/>
      <c r="D100" s="114"/>
      <c r="E100" s="120"/>
      <c r="F100" s="32"/>
      <c r="G100" s="32"/>
      <c r="H100" s="32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47" t="s">
        <v>81</v>
      </c>
      <c r="T100" s="44" t="s">
        <v>30</v>
      </c>
      <c r="U100" s="44">
        <v>0</v>
      </c>
      <c r="V100" s="118">
        <v>0</v>
      </c>
      <c r="W100" s="122"/>
      <c r="X100" s="44">
        <v>0</v>
      </c>
      <c r="Y100" s="44">
        <v>0</v>
      </c>
      <c r="Z100" s="118">
        <v>0</v>
      </c>
      <c r="AA100" s="122"/>
      <c r="AB100" s="44">
        <v>1</v>
      </c>
      <c r="AC100" s="27">
        <v>2028</v>
      </c>
    </row>
    <row r="101" spans="1:29" ht="60.75" hidden="1" customHeight="1" outlineLevel="2" thickBot="1" x14ac:dyDescent="0.3">
      <c r="A101" s="29">
        <v>6</v>
      </c>
      <c r="B101" s="29">
        <v>0</v>
      </c>
      <c r="C101" s="29">
        <v>1</v>
      </c>
      <c r="D101" s="112">
        <v>0</v>
      </c>
      <c r="E101" s="113"/>
      <c r="F101" s="29">
        <v>8</v>
      </c>
      <c r="G101" s="29">
        <v>0</v>
      </c>
      <c r="H101" s="29">
        <v>1</v>
      </c>
      <c r="I101" s="27">
        <v>0</v>
      </c>
      <c r="J101" s="27">
        <v>2</v>
      </c>
      <c r="K101" s="27">
        <v>1</v>
      </c>
      <c r="L101" s="27">
        <v>0</v>
      </c>
      <c r="M101" s="27">
        <v>4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47" t="s">
        <v>82</v>
      </c>
      <c r="T101" s="44" t="s">
        <v>25</v>
      </c>
      <c r="U101" s="44">
        <v>0</v>
      </c>
      <c r="V101" s="118">
        <v>0</v>
      </c>
      <c r="W101" s="122"/>
      <c r="X101" s="44">
        <v>0</v>
      </c>
      <c r="Y101" s="44">
        <v>0</v>
      </c>
      <c r="Z101" s="118">
        <v>0</v>
      </c>
      <c r="AA101" s="122"/>
      <c r="AB101" s="44">
        <v>0</v>
      </c>
      <c r="AC101" s="27">
        <v>2028</v>
      </c>
    </row>
    <row r="102" spans="1:29" ht="69.75" hidden="1" customHeight="1" outlineLevel="2" thickBot="1" x14ac:dyDescent="0.3">
      <c r="A102" s="32"/>
      <c r="B102" s="32"/>
      <c r="C102" s="32"/>
      <c r="D102" s="114"/>
      <c r="E102" s="120"/>
      <c r="F102" s="32"/>
      <c r="G102" s="32"/>
      <c r="H102" s="32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47" t="s">
        <v>83</v>
      </c>
      <c r="T102" s="44" t="s">
        <v>30</v>
      </c>
      <c r="U102" s="44">
        <v>0</v>
      </c>
      <c r="V102" s="118">
        <v>0</v>
      </c>
      <c r="W102" s="122"/>
      <c r="X102" s="44">
        <v>0</v>
      </c>
      <c r="Y102" s="44">
        <v>0</v>
      </c>
      <c r="Z102" s="118">
        <v>0</v>
      </c>
      <c r="AA102" s="122"/>
      <c r="AB102" s="44">
        <v>0</v>
      </c>
      <c r="AC102" s="27">
        <v>2028</v>
      </c>
    </row>
    <row r="103" spans="1:29" ht="74.25" customHeight="1" collapsed="1" thickBot="1" x14ac:dyDescent="0.3">
      <c r="A103" s="29">
        <v>6</v>
      </c>
      <c r="B103" s="29">
        <v>0</v>
      </c>
      <c r="C103" s="29">
        <v>1</v>
      </c>
      <c r="D103" s="112">
        <v>0</v>
      </c>
      <c r="E103" s="113"/>
      <c r="F103" s="29">
        <v>8</v>
      </c>
      <c r="G103" s="29">
        <v>0</v>
      </c>
      <c r="H103" s="29">
        <v>1</v>
      </c>
      <c r="I103" s="27">
        <v>0</v>
      </c>
      <c r="J103" s="27">
        <v>2</v>
      </c>
      <c r="K103" s="27">
        <v>1</v>
      </c>
      <c r="L103" s="27">
        <v>0</v>
      </c>
      <c r="M103" s="27">
        <v>4</v>
      </c>
      <c r="N103" s="27">
        <v>2</v>
      </c>
      <c r="O103" s="27">
        <v>0</v>
      </c>
      <c r="P103" s="27">
        <v>0</v>
      </c>
      <c r="Q103" s="27">
        <v>1</v>
      </c>
      <c r="R103" s="27">
        <v>0</v>
      </c>
      <c r="S103" s="47" t="s">
        <v>84</v>
      </c>
      <c r="T103" s="44" t="s">
        <v>25</v>
      </c>
      <c r="U103" s="91">
        <v>2120</v>
      </c>
      <c r="V103" s="116">
        <v>1865</v>
      </c>
      <c r="W103" s="123"/>
      <c r="X103" s="91">
        <v>1865</v>
      </c>
      <c r="Y103" s="91">
        <v>1865</v>
      </c>
      <c r="Z103" s="116">
        <v>1865</v>
      </c>
      <c r="AA103" s="123"/>
      <c r="AB103" s="91">
        <v>9325</v>
      </c>
      <c r="AC103" s="27">
        <v>2028</v>
      </c>
    </row>
    <row r="104" spans="1:29" ht="41.25" customHeight="1" thickBot="1" x14ac:dyDescent="0.3">
      <c r="A104" s="32"/>
      <c r="B104" s="32"/>
      <c r="C104" s="32"/>
      <c r="D104" s="114"/>
      <c r="E104" s="120"/>
      <c r="F104" s="32"/>
      <c r="G104" s="32"/>
      <c r="H104" s="32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47" t="s">
        <v>85</v>
      </c>
      <c r="T104" s="44" t="s">
        <v>30</v>
      </c>
      <c r="U104" s="44">
        <v>270</v>
      </c>
      <c r="V104" s="118">
        <v>270</v>
      </c>
      <c r="W104" s="122"/>
      <c r="X104" s="44">
        <v>270</v>
      </c>
      <c r="Y104" s="44">
        <v>270</v>
      </c>
      <c r="Z104" s="118">
        <v>270</v>
      </c>
      <c r="AA104" s="122"/>
      <c r="AB104" s="44">
        <v>270</v>
      </c>
      <c r="AC104" s="27">
        <v>2028</v>
      </c>
    </row>
    <row r="105" spans="1:29" ht="53.25" hidden="1" customHeight="1" thickBot="1" x14ac:dyDescent="0.3">
      <c r="A105" s="32"/>
      <c r="B105" s="32"/>
      <c r="C105" s="32"/>
      <c r="D105" s="114"/>
      <c r="E105" s="120"/>
      <c r="F105" s="32"/>
      <c r="G105" s="32"/>
      <c r="H105" s="32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47" t="s">
        <v>86</v>
      </c>
      <c r="T105" s="44" t="s">
        <v>30</v>
      </c>
      <c r="U105" s="44">
        <v>46</v>
      </c>
      <c r="V105" s="118">
        <v>47</v>
      </c>
      <c r="W105" s="122"/>
      <c r="X105" s="44">
        <v>47</v>
      </c>
      <c r="Y105" s="44">
        <v>47</v>
      </c>
      <c r="Z105" s="118">
        <v>47</v>
      </c>
      <c r="AA105" s="122"/>
      <c r="AB105" s="44">
        <v>47</v>
      </c>
      <c r="AC105" s="27">
        <v>2028</v>
      </c>
    </row>
    <row r="106" spans="1:29" ht="48.75" customHeight="1" thickBot="1" x14ac:dyDescent="0.3">
      <c r="A106" s="32"/>
      <c r="B106" s="32"/>
      <c r="C106" s="32"/>
      <c r="D106" s="114"/>
      <c r="E106" s="120"/>
      <c r="F106" s="32"/>
      <c r="G106" s="32"/>
      <c r="H106" s="32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47" t="s">
        <v>87</v>
      </c>
      <c r="T106" s="75" t="s">
        <v>47</v>
      </c>
      <c r="U106" s="87">
        <v>1</v>
      </c>
      <c r="V106" s="118">
        <v>1</v>
      </c>
      <c r="W106" s="122"/>
      <c r="X106" s="44">
        <v>1</v>
      </c>
      <c r="Y106" s="44">
        <v>1</v>
      </c>
      <c r="Z106" s="118">
        <v>1</v>
      </c>
      <c r="AA106" s="122"/>
      <c r="AB106" s="44">
        <v>1</v>
      </c>
      <c r="AC106" s="27">
        <v>2028</v>
      </c>
    </row>
    <row r="107" spans="1:29" ht="54.75" hidden="1" customHeight="1" thickBot="1" x14ac:dyDescent="0.3">
      <c r="A107" s="29">
        <v>6</v>
      </c>
      <c r="B107" s="29">
        <v>0</v>
      </c>
      <c r="C107" s="29">
        <v>1</v>
      </c>
      <c r="D107" s="112">
        <v>0</v>
      </c>
      <c r="E107" s="113"/>
      <c r="F107" s="29">
        <v>8</v>
      </c>
      <c r="G107" s="29">
        <v>0</v>
      </c>
      <c r="H107" s="29">
        <v>1</v>
      </c>
      <c r="I107" s="27">
        <v>0</v>
      </c>
      <c r="J107" s="27">
        <v>2</v>
      </c>
      <c r="K107" s="27">
        <v>2</v>
      </c>
      <c r="L107" s="27">
        <v>0</v>
      </c>
      <c r="M107" s="27">
        <v>1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46" t="s">
        <v>88</v>
      </c>
      <c r="T107" s="88" t="s">
        <v>25</v>
      </c>
      <c r="U107" s="44">
        <v>0</v>
      </c>
      <c r="V107" s="118">
        <v>0</v>
      </c>
      <c r="W107" s="122"/>
      <c r="X107" s="44">
        <v>0</v>
      </c>
      <c r="Y107" s="44">
        <v>0</v>
      </c>
      <c r="Z107" s="118">
        <v>0</v>
      </c>
      <c r="AA107" s="122"/>
      <c r="AB107" s="44">
        <v>0</v>
      </c>
      <c r="AC107" s="27">
        <v>2028</v>
      </c>
    </row>
    <row r="108" spans="1:29" ht="39.75" customHeight="1" thickBot="1" x14ac:dyDescent="0.3">
      <c r="A108" s="32"/>
      <c r="B108" s="32"/>
      <c r="C108" s="32"/>
      <c r="D108" s="114"/>
      <c r="E108" s="120"/>
      <c r="F108" s="32"/>
      <c r="G108" s="32"/>
      <c r="H108" s="32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47" t="s">
        <v>89</v>
      </c>
      <c r="T108" s="44" t="s">
        <v>33</v>
      </c>
      <c r="U108" s="44">
        <v>30</v>
      </c>
      <c r="V108" s="118">
        <v>55.2</v>
      </c>
      <c r="W108" s="122"/>
      <c r="X108" s="44">
        <v>55.2</v>
      </c>
      <c r="Y108" s="44">
        <v>58.3</v>
      </c>
      <c r="Z108" s="118">
        <v>58.3</v>
      </c>
      <c r="AA108" s="122"/>
      <c r="AB108" s="44">
        <v>58.6</v>
      </c>
      <c r="AC108" s="27">
        <v>2028</v>
      </c>
    </row>
    <row r="109" spans="1:29" ht="29.25" customHeight="1" thickBot="1" x14ac:dyDescent="0.3">
      <c r="A109" s="29">
        <v>6</v>
      </c>
      <c r="B109" s="29">
        <v>0</v>
      </c>
      <c r="C109" s="29">
        <v>1</v>
      </c>
      <c r="D109" s="112">
        <v>0</v>
      </c>
      <c r="E109" s="113"/>
      <c r="F109" s="29">
        <v>8</v>
      </c>
      <c r="G109" s="29">
        <v>0</v>
      </c>
      <c r="H109" s="29">
        <v>1</v>
      </c>
      <c r="I109" s="27">
        <v>0</v>
      </c>
      <c r="J109" s="27">
        <v>2</v>
      </c>
      <c r="K109" s="27">
        <v>1</v>
      </c>
      <c r="L109" s="27">
        <v>0</v>
      </c>
      <c r="M109" s="27">
        <v>5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109" t="s">
        <v>106</v>
      </c>
      <c r="T109" s="44" t="s">
        <v>99</v>
      </c>
      <c r="U109" s="97">
        <f>U111</f>
        <v>1029.2380000000001</v>
      </c>
      <c r="V109" s="128">
        <f>V111</f>
        <v>0</v>
      </c>
      <c r="W109" s="129"/>
      <c r="X109" s="97">
        <f>X111</f>
        <v>0</v>
      </c>
      <c r="Y109" s="97">
        <f>Y111</f>
        <v>0</v>
      </c>
      <c r="Z109" s="128">
        <f>Z111</f>
        <v>0</v>
      </c>
      <c r="AA109" s="129"/>
      <c r="AB109" s="97">
        <f>AB111</f>
        <v>1029.2380000000001</v>
      </c>
      <c r="AC109" s="27">
        <v>2025</v>
      </c>
    </row>
    <row r="110" spans="1:29" ht="27.75" customHeight="1" thickBot="1" x14ac:dyDescent="0.3">
      <c r="A110" s="29"/>
      <c r="B110" s="29"/>
      <c r="C110" s="29"/>
      <c r="D110" s="56"/>
      <c r="E110" s="57"/>
      <c r="F110" s="29"/>
      <c r="G110" s="29"/>
      <c r="H110" s="29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47" t="s">
        <v>103</v>
      </c>
      <c r="T110" s="44" t="s">
        <v>30</v>
      </c>
      <c r="U110" s="44">
        <v>1</v>
      </c>
      <c r="V110" s="118">
        <v>1</v>
      </c>
      <c r="W110" s="122"/>
      <c r="X110" s="44">
        <v>0</v>
      </c>
      <c r="Y110" s="44">
        <v>0</v>
      </c>
      <c r="Z110" s="118">
        <v>0</v>
      </c>
      <c r="AA110" s="122"/>
      <c r="AB110" s="44">
        <v>1</v>
      </c>
      <c r="AC110" s="27">
        <v>2025</v>
      </c>
    </row>
    <row r="111" spans="1:29" ht="47.25" customHeight="1" thickBot="1" x14ac:dyDescent="0.3">
      <c r="A111" s="29">
        <v>6</v>
      </c>
      <c r="B111" s="29">
        <v>0</v>
      </c>
      <c r="C111" s="29">
        <v>1</v>
      </c>
      <c r="D111" s="112">
        <v>0</v>
      </c>
      <c r="E111" s="113"/>
      <c r="F111" s="29">
        <v>8</v>
      </c>
      <c r="G111" s="29">
        <v>0</v>
      </c>
      <c r="H111" s="29">
        <v>1</v>
      </c>
      <c r="I111" s="27">
        <v>0</v>
      </c>
      <c r="J111" s="27">
        <v>2</v>
      </c>
      <c r="K111" s="27">
        <v>1</v>
      </c>
      <c r="L111" s="27">
        <v>0</v>
      </c>
      <c r="M111" s="27">
        <v>5</v>
      </c>
      <c r="N111" s="27">
        <v>2</v>
      </c>
      <c r="O111" s="27">
        <v>0</v>
      </c>
      <c r="P111" s="27">
        <v>0</v>
      </c>
      <c r="Q111" s="27">
        <v>1</v>
      </c>
      <c r="R111" s="27">
        <v>0</v>
      </c>
      <c r="S111" s="47" t="s">
        <v>108</v>
      </c>
      <c r="T111" s="44" t="s">
        <v>99</v>
      </c>
      <c r="U111" s="91">
        <v>1029.2380000000001</v>
      </c>
      <c r="V111" s="116">
        <v>0</v>
      </c>
      <c r="W111" s="123"/>
      <c r="X111" s="91">
        <v>0</v>
      </c>
      <c r="Y111" s="91">
        <v>0</v>
      </c>
      <c r="Z111" s="116">
        <v>0</v>
      </c>
      <c r="AA111" s="123"/>
      <c r="AB111" s="91">
        <f>U111+V111+X111+Y111+Z111</f>
        <v>1029.2380000000001</v>
      </c>
      <c r="AC111" s="27">
        <v>2025</v>
      </c>
    </row>
    <row r="112" spans="1:29" ht="33" customHeight="1" thickBot="1" x14ac:dyDescent="0.3">
      <c r="A112" s="29"/>
      <c r="B112" s="29"/>
      <c r="C112" s="29"/>
      <c r="D112" s="56"/>
      <c r="E112" s="57"/>
      <c r="F112" s="29"/>
      <c r="G112" s="29"/>
      <c r="H112" s="29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47" t="s">
        <v>103</v>
      </c>
      <c r="T112" s="44" t="s">
        <v>30</v>
      </c>
      <c r="U112" s="59">
        <v>1</v>
      </c>
      <c r="V112" s="130">
        <v>0</v>
      </c>
      <c r="W112" s="119"/>
      <c r="X112" s="59">
        <v>0</v>
      </c>
      <c r="Y112" s="59">
        <v>0</v>
      </c>
      <c r="Z112" s="130">
        <v>0</v>
      </c>
      <c r="AA112" s="119"/>
      <c r="AB112" s="59">
        <v>1</v>
      </c>
      <c r="AC112" s="27">
        <v>2025</v>
      </c>
    </row>
    <row r="113" spans="1:29" ht="48" customHeight="1" thickBot="1" x14ac:dyDescent="0.3">
      <c r="A113" s="29"/>
      <c r="B113" s="29"/>
      <c r="C113" s="29"/>
      <c r="D113" s="56"/>
      <c r="E113" s="57"/>
      <c r="F113" s="29"/>
      <c r="G113" s="29"/>
      <c r="H113" s="29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47" t="s">
        <v>121</v>
      </c>
      <c r="T113" s="75" t="s">
        <v>47</v>
      </c>
      <c r="U113" s="59">
        <v>1</v>
      </c>
      <c r="V113" s="130">
        <v>0</v>
      </c>
      <c r="W113" s="119"/>
      <c r="X113" s="59">
        <v>0</v>
      </c>
      <c r="Y113" s="59">
        <v>0</v>
      </c>
      <c r="Z113" s="130">
        <v>0</v>
      </c>
      <c r="AA113" s="119"/>
      <c r="AB113" s="59">
        <v>1</v>
      </c>
      <c r="AC113" s="27">
        <v>2025</v>
      </c>
    </row>
    <row r="114" spans="1:29" ht="47.25" customHeight="1" thickBot="1" x14ac:dyDescent="0.3">
      <c r="A114" s="29"/>
      <c r="B114" s="29"/>
      <c r="C114" s="29"/>
      <c r="D114" s="56"/>
      <c r="E114" s="57"/>
      <c r="F114" s="29"/>
      <c r="G114" s="29"/>
      <c r="H114" s="29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47" t="s">
        <v>122</v>
      </c>
      <c r="T114" s="44" t="s">
        <v>33</v>
      </c>
      <c r="U114" s="59">
        <v>50</v>
      </c>
      <c r="V114" s="130">
        <v>0</v>
      </c>
      <c r="W114" s="119"/>
      <c r="X114" s="59">
        <v>0</v>
      </c>
      <c r="Y114" s="59">
        <v>0</v>
      </c>
      <c r="Z114" s="130">
        <v>0</v>
      </c>
      <c r="AA114" s="119"/>
      <c r="AB114" s="59">
        <v>50</v>
      </c>
      <c r="AC114" s="27">
        <v>2025</v>
      </c>
    </row>
    <row r="115" spans="1:29" ht="33.75" customHeight="1" thickBot="1" x14ac:dyDescent="0.3">
      <c r="A115" s="29">
        <v>6</v>
      </c>
      <c r="B115" s="29">
        <v>0</v>
      </c>
      <c r="C115" s="29">
        <v>1</v>
      </c>
      <c r="D115" s="112">
        <v>0</v>
      </c>
      <c r="E115" s="113"/>
      <c r="F115" s="29">
        <v>8</v>
      </c>
      <c r="G115" s="29">
        <v>0</v>
      </c>
      <c r="H115" s="29">
        <v>4</v>
      </c>
      <c r="I115" s="27">
        <v>0</v>
      </c>
      <c r="J115" s="27">
        <v>2</v>
      </c>
      <c r="K115" s="27">
        <v>9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68" t="s">
        <v>90</v>
      </c>
      <c r="T115" s="44" t="s">
        <v>25</v>
      </c>
      <c r="U115" s="97">
        <f>U116</f>
        <v>5804.3230000000003</v>
      </c>
      <c r="V115" s="128">
        <f>V116</f>
        <v>5411.8069999999998</v>
      </c>
      <c r="W115" s="129"/>
      <c r="X115" s="97">
        <f>X116</f>
        <v>5411.8069999999998</v>
      </c>
      <c r="Y115" s="97">
        <f>Y116</f>
        <v>5411.8069999999998</v>
      </c>
      <c r="Z115" s="128">
        <f>Z116</f>
        <v>5411.8069999999998</v>
      </c>
      <c r="AA115" s="129"/>
      <c r="AB115" s="97">
        <f>AB116</f>
        <v>27451.550999999999</v>
      </c>
      <c r="AC115" s="27">
        <v>2028</v>
      </c>
    </row>
    <row r="116" spans="1:29" ht="36" customHeight="1" thickBot="1" x14ac:dyDescent="0.3">
      <c r="A116" s="29">
        <v>6</v>
      </c>
      <c r="B116" s="29">
        <v>0</v>
      </c>
      <c r="C116" s="29">
        <v>1</v>
      </c>
      <c r="D116" s="112">
        <v>0</v>
      </c>
      <c r="E116" s="113"/>
      <c r="F116" s="29">
        <v>8</v>
      </c>
      <c r="G116" s="29">
        <v>0</v>
      </c>
      <c r="H116" s="29">
        <v>4</v>
      </c>
      <c r="I116" s="27">
        <v>0</v>
      </c>
      <c r="J116" s="27">
        <v>2</v>
      </c>
      <c r="K116" s="27">
        <v>9</v>
      </c>
      <c r="L116" s="27">
        <v>0</v>
      </c>
      <c r="M116" s="27">
        <v>1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47" t="s">
        <v>104</v>
      </c>
      <c r="T116" s="44" t="s">
        <v>25</v>
      </c>
      <c r="U116" s="91">
        <f>U118+U120</f>
        <v>5804.3230000000003</v>
      </c>
      <c r="V116" s="116">
        <f>V118+V120</f>
        <v>5411.8069999999998</v>
      </c>
      <c r="W116" s="123"/>
      <c r="X116" s="91">
        <f>V116</f>
        <v>5411.8069999999998</v>
      </c>
      <c r="Y116" s="91">
        <f>X116</f>
        <v>5411.8069999999998</v>
      </c>
      <c r="Z116" s="116">
        <f>Y116</f>
        <v>5411.8069999999998</v>
      </c>
      <c r="AA116" s="123"/>
      <c r="AB116" s="91">
        <f>Z116+Y116+X116+V116+U116</f>
        <v>27451.550999999999</v>
      </c>
      <c r="AC116" s="27">
        <v>2028</v>
      </c>
    </row>
    <row r="117" spans="1:29" ht="73.5" customHeight="1" outlineLevel="1" thickBot="1" x14ac:dyDescent="0.3">
      <c r="A117" s="38"/>
      <c r="B117" s="38"/>
      <c r="C117" s="38"/>
      <c r="D117" s="124"/>
      <c r="E117" s="125"/>
      <c r="F117" s="38"/>
      <c r="G117" s="38"/>
      <c r="H117" s="38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43" t="s">
        <v>91</v>
      </c>
      <c r="T117" s="67" t="s">
        <v>33</v>
      </c>
      <c r="U117" s="67">
        <v>93.6</v>
      </c>
      <c r="V117" s="126">
        <v>93.6</v>
      </c>
      <c r="W117" s="127"/>
      <c r="X117" s="67">
        <v>93.6</v>
      </c>
      <c r="Y117" s="67">
        <v>93.6</v>
      </c>
      <c r="Z117" s="126">
        <v>93.6</v>
      </c>
      <c r="AA117" s="127"/>
      <c r="AB117" s="67">
        <v>93.6</v>
      </c>
      <c r="AC117" s="27">
        <v>2028</v>
      </c>
    </row>
    <row r="118" spans="1:29" ht="50.25" customHeight="1" thickBot="1" x14ac:dyDescent="0.3">
      <c r="A118" s="39">
        <v>6</v>
      </c>
      <c r="B118" s="39">
        <v>0</v>
      </c>
      <c r="C118" s="39">
        <v>1</v>
      </c>
      <c r="D118" s="137">
        <v>0</v>
      </c>
      <c r="E118" s="138"/>
      <c r="F118" s="39">
        <v>8</v>
      </c>
      <c r="G118" s="39">
        <v>0</v>
      </c>
      <c r="H118" s="39">
        <v>4</v>
      </c>
      <c r="I118" s="40">
        <v>0</v>
      </c>
      <c r="J118" s="40">
        <v>2</v>
      </c>
      <c r="K118" s="40">
        <v>9</v>
      </c>
      <c r="L118" s="40">
        <v>0</v>
      </c>
      <c r="M118" s="40">
        <v>1</v>
      </c>
      <c r="N118" s="40">
        <v>0</v>
      </c>
      <c r="O118" s="40">
        <v>0</v>
      </c>
      <c r="P118" s="40">
        <v>0</v>
      </c>
      <c r="Q118" s="40">
        <v>1</v>
      </c>
      <c r="R118" s="40">
        <v>0</v>
      </c>
      <c r="S118" s="78" t="s">
        <v>98</v>
      </c>
      <c r="T118" s="44" t="s">
        <v>25</v>
      </c>
      <c r="U118" s="102">
        <v>3958.768</v>
      </c>
      <c r="V118" s="139">
        <v>3111.509</v>
      </c>
      <c r="W118" s="140"/>
      <c r="X118" s="102">
        <v>3111.509</v>
      </c>
      <c r="Y118" s="102">
        <v>3111.509</v>
      </c>
      <c r="Z118" s="139">
        <v>3111.509</v>
      </c>
      <c r="AA118" s="140"/>
      <c r="AB118" s="102">
        <f>Z118+Y118+X118+V118+U118</f>
        <v>16404.804</v>
      </c>
      <c r="AC118" s="27">
        <v>2028</v>
      </c>
    </row>
    <row r="119" spans="1:29" ht="35.25" customHeight="1" outlineLevel="1" thickBot="1" x14ac:dyDescent="0.3">
      <c r="A119" s="32"/>
      <c r="B119" s="32"/>
      <c r="C119" s="32"/>
      <c r="D119" s="114"/>
      <c r="E119" s="120"/>
      <c r="F119" s="32"/>
      <c r="G119" s="32"/>
      <c r="H119" s="32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47" t="s">
        <v>92</v>
      </c>
      <c r="T119" s="66" t="s">
        <v>93</v>
      </c>
      <c r="U119" s="44">
        <v>1</v>
      </c>
      <c r="V119" s="118">
        <v>1</v>
      </c>
      <c r="W119" s="122"/>
      <c r="X119" s="44">
        <v>1</v>
      </c>
      <c r="Y119" s="44">
        <v>1</v>
      </c>
      <c r="Z119" s="118">
        <v>1</v>
      </c>
      <c r="AA119" s="122"/>
      <c r="AB119" s="44">
        <v>1</v>
      </c>
      <c r="AC119" s="27">
        <v>2028</v>
      </c>
    </row>
    <row r="120" spans="1:29" ht="56.25" customHeight="1" outlineLevel="1" thickBot="1" x14ac:dyDescent="0.3">
      <c r="A120" s="39">
        <v>6</v>
      </c>
      <c r="B120" s="39">
        <v>0</v>
      </c>
      <c r="C120" s="39">
        <v>1</v>
      </c>
      <c r="D120" s="137">
        <v>0</v>
      </c>
      <c r="E120" s="138"/>
      <c r="F120" s="39">
        <v>8</v>
      </c>
      <c r="G120" s="39">
        <v>0</v>
      </c>
      <c r="H120" s="39">
        <v>4</v>
      </c>
      <c r="I120" s="40">
        <v>0</v>
      </c>
      <c r="J120" s="40">
        <v>2</v>
      </c>
      <c r="K120" s="40">
        <v>9</v>
      </c>
      <c r="L120" s="40">
        <v>0</v>
      </c>
      <c r="M120" s="40">
        <v>1</v>
      </c>
      <c r="N120" s="40">
        <v>0</v>
      </c>
      <c r="O120" s="40">
        <v>0</v>
      </c>
      <c r="P120" s="40">
        <v>0</v>
      </c>
      <c r="Q120" s="40">
        <v>2</v>
      </c>
      <c r="R120" s="40">
        <v>0</v>
      </c>
      <c r="S120" s="47" t="s">
        <v>120</v>
      </c>
      <c r="T120" s="44" t="s">
        <v>25</v>
      </c>
      <c r="U120" s="91">
        <v>1845.5550000000001</v>
      </c>
      <c r="V120" s="116">
        <v>2300.2979999999998</v>
      </c>
      <c r="W120" s="123"/>
      <c r="X120" s="91">
        <v>2300.2979999999998</v>
      </c>
      <c r="Y120" s="91">
        <v>2300.2979999999998</v>
      </c>
      <c r="Z120" s="116">
        <v>2300.2979999999998</v>
      </c>
      <c r="AA120" s="123"/>
      <c r="AB120" s="91">
        <f>Z120+Y120+X120+V120+U120</f>
        <v>11046.746999999999</v>
      </c>
      <c r="AC120" s="27">
        <v>2028</v>
      </c>
    </row>
    <row r="121" spans="1:29" ht="45" customHeight="1" outlineLevel="1" x14ac:dyDescent="0.25">
      <c r="A121" s="145"/>
      <c r="B121" s="145"/>
      <c r="C121" s="145"/>
      <c r="D121" s="147"/>
      <c r="E121" s="148"/>
      <c r="F121" s="145"/>
      <c r="G121" s="145"/>
      <c r="H121" s="145"/>
      <c r="I121" s="141"/>
      <c r="J121" s="141"/>
      <c r="K121" s="141"/>
      <c r="L121" s="141"/>
      <c r="M121" s="141"/>
      <c r="N121" s="141"/>
      <c r="O121" s="141"/>
      <c r="P121" s="141"/>
      <c r="Q121" s="141"/>
      <c r="R121" s="141"/>
      <c r="S121" s="141" t="s">
        <v>94</v>
      </c>
      <c r="T121" s="25" t="s">
        <v>95</v>
      </c>
      <c r="U121" s="143">
        <v>1</v>
      </c>
      <c r="V121" s="131">
        <v>1</v>
      </c>
      <c r="W121" s="132"/>
      <c r="X121" s="135">
        <v>1</v>
      </c>
      <c r="Y121" s="135">
        <v>1</v>
      </c>
      <c r="Z121" s="131">
        <v>1</v>
      </c>
      <c r="AA121" s="132"/>
      <c r="AB121" s="135">
        <v>1</v>
      </c>
      <c r="AC121" s="135">
        <v>2028</v>
      </c>
    </row>
    <row r="122" spans="1:29" ht="15.75" outlineLevel="1" thickBot="1" x14ac:dyDescent="0.3">
      <c r="A122" s="146"/>
      <c r="B122" s="146"/>
      <c r="C122" s="146"/>
      <c r="D122" s="124"/>
      <c r="E122" s="125"/>
      <c r="F122" s="146"/>
      <c r="G122" s="146"/>
      <c r="H122" s="146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34" t="s">
        <v>96</v>
      </c>
      <c r="U122" s="144"/>
      <c r="V122" s="133"/>
      <c r="W122" s="134"/>
      <c r="X122" s="136"/>
      <c r="Y122" s="136"/>
      <c r="Z122" s="133"/>
      <c r="AA122" s="134"/>
      <c r="AB122" s="136"/>
      <c r="AC122" s="136"/>
    </row>
    <row r="123" spans="1:29" ht="18.75" x14ac:dyDescent="0.3">
      <c r="AC123" s="60" t="s">
        <v>123</v>
      </c>
    </row>
  </sheetData>
  <mergeCells count="353">
    <mergeCell ref="W1:AC1"/>
    <mergeCell ref="W2:AC2"/>
    <mergeCell ref="C4:AA4"/>
    <mergeCell ref="C5:AA5"/>
    <mergeCell ref="C6:AA6"/>
    <mergeCell ref="AB14:AC14"/>
    <mergeCell ref="A15:D15"/>
    <mergeCell ref="E15:F15"/>
    <mergeCell ref="G15:H15"/>
    <mergeCell ref="I15:R15"/>
    <mergeCell ref="U15:AA15"/>
    <mergeCell ref="AB15:AC15"/>
    <mergeCell ref="C7:AA7"/>
    <mergeCell ref="F8:AA8"/>
    <mergeCell ref="E9:AA9"/>
    <mergeCell ref="C10:AA10"/>
    <mergeCell ref="A14:R14"/>
    <mergeCell ref="T14:T16"/>
    <mergeCell ref="U14:AA14"/>
    <mergeCell ref="A16:D16"/>
    <mergeCell ref="E16:F16"/>
    <mergeCell ref="G16:H16"/>
    <mergeCell ref="Y3:AC3"/>
    <mergeCell ref="D18:E18"/>
    <mergeCell ref="V18:W18"/>
    <mergeCell ref="Z18:AA18"/>
    <mergeCell ref="D19:E19"/>
    <mergeCell ref="V19:W19"/>
    <mergeCell ref="Z19:AA19"/>
    <mergeCell ref="I16:R16"/>
    <mergeCell ref="V16:W16"/>
    <mergeCell ref="Z16:AA16"/>
    <mergeCell ref="D17:E17"/>
    <mergeCell ref="V17:W17"/>
    <mergeCell ref="Z17:AA17"/>
    <mergeCell ref="D22:E22"/>
    <mergeCell ref="V22:W22"/>
    <mergeCell ref="Z22:AA22"/>
    <mergeCell ref="D23:E23"/>
    <mergeCell ref="V23:W23"/>
    <mergeCell ref="Z23:AA23"/>
    <mergeCell ref="D20:E20"/>
    <mergeCell ref="V20:W20"/>
    <mergeCell ref="Z20:AA20"/>
    <mergeCell ref="D21:E21"/>
    <mergeCell ref="V21:W21"/>
    <mergeCell ref="Z21:AA21"/>
    <mergeCell ref="D26:E26"/>
    <mergeCell ref="V26:W26"/>
    <mergeCell ref="Z26:AA26"/>
    <mergeCell ref="D27:E27"/>
    <mergeCell ref="V27:W27"/>
    <mergeCell ref="Z27:AA27"/>
    <mergeCell ref="D24:E24"/>
    <mergeCell ref="V24:W24"/>
    <mergeCell ref="Z24:AA24"/>
    <mergeCell ref="D25:E25"/>
    <mergeCell ref="V25:W25"/>
    <mergeCell ref="Z25:AA25"/>
    <mergeCell ref="D30:E30"/>
    <mergeCell ref="V30:W30"/>
    <mergeCell ref="Z30:AA30"/>
    <mergeCell ref="D31:E31"/>
    <mergeCell ref="V31:W31"/>
    <mergeCell ref="Z31:AA31"/>
    <mergeCell ref="D28:E28"/>
    <mergeCell ref="V28:W28"/>
    <mergeCell ref="Z28:AA28"/>
    <mergeCell ref="D29:E29"/>
    <mergeCell ref="V29:W29"/>
    <mergeCell ref="Z29:AA29"/>
    <mergeCell ref="D34:E34"/>
    <mergeCell ref="V34:W34"/>
    <mergeCell ref="Z34:AA34"/>
    <mergeCell ref="D35:E35"/>
    <mergeCell ref="V35:W35"/>
    <mergeCell ref="Z35:AA35"/>
    <mergeCell ref="D32:E32"/>
    <mergeCell ref="V32:W32"/>
    <mergeCell ref="Z32:AA32"/>
    <mergeCell ref="D33:E33"/>
    <mergeCell ref="V33:W33"/>
    <mergeCell ref="Z33:AA33"/>
    <mergeCell ref="D38:E38"/>
    <mergeCell ref="V38:W38"/>
    <mergeCell ref="Z38:AA38"/>
    <mergeCell ref="D36:E36"/>
    <mergeCell ref="V36:W36"/>
    <mergeCell ref="Z36:AA36"/>
    <mergeCell ref="D37:E37"/>
    <mergeCell ref="V37:W37"/>
    <mergeCell ref="Z37:AA37"/>
    <mergeCell ref="D40:E40"/>
    <mergeCell ref="V40:W40"/>
    <mergeCell ref="Z40:AA40"/>
    <mergeCell ref="V41:W41"/>
    <mergeCell ref="Z41:AA41"/>
    <mergeCell ref="D39:E39"/>
    <mergeCell ref="V39:W39"/>
    <mergeCell ref="Z39:AA39"/>
    <mergeCell ref="D44:E44"/>
    <mergeCell ref="V44:W44"/>
    <mergeCell ref="Z44:AA44"/>
    <mergeCell ref="D47:E47"/>
    <mergeCell ref="V47:W47"/>
    <mergeCell ref="Z47:AA47"/>
    <mergeCell ref="D42:E42"/>
    <mergeCell ref="V42:W42"/>
    <mergeCell ref="Z42:AA42"/>
    <mergeCell ref="D43:E43"/>
    <mergeCell ref="V43:W43"/>
    <mergeCell ref="Z43:AA43"/>
    <mergeCell ref="V45:W45"/>
    <mergeCell ref="V46:W46"/>
    <mergeCell ref="Z45:AA45"/>
    <mergeCell ref="Z46:AA46"/>
    <mergeCell ref="D45:E45"/>
    <mergeCell ref="D46:E46"/>
    <mergeCell ref="D50:E50"/>
    <mergeCell ref="V50:W50"/>
    <mergeCell ref="Z50:AA50"/>
    <mergeCell ref="D51:E51"/>
    <mergeCell ref="V51:W51"/>
    <mergeCell ref="Z51:AA51"/>
    <mergeCell ref="D48:E48"/>
    <mergeCell ref="V48:W48"/>
    <mergeCell ref="Z48:AA48"/>
    <mergeCell ref="D49:E49"/>
    <mergeCell ref="V49:W49"/>
    <mergeCell ref="Z49:AA49"/>
    <mergeCell ref="D54:E54"/>
    <mergeCell ref="V54:W54"/>
    <mergeCell ref="Z54:AA54"/>
    <mergeCell ref="D55:E55"/>
    <mergeCell ref="V55:W55"/>
    <mergeCell ref="Z55:AA55"/>
    <mergeCell ref="D52:E52"/>
    <mergeCell ref="V52:W52"/>
    <mergeCell ref="Z52:AA52"/>
    <mergeCell ref="D53:E53"/>
    <mergeCell ref="V53:W53"/>
    <mergeCell ref="Z53:AA53"/>
    <mergeCell ref="D58:E58"/>
    <mergeCell ref="V58:W58"/>
    <mergeCell ref="Z58:AA58"/>
    <mergeCell ref="V59:W59"/>
    <mergeCell ref="Z59:AA59"/>
    <mergeCell ref="D64:E64"/>
    <mergeCell ref="V64:W64"/>
    <mergeCell ref="Z64:AA64"/>
    <mergeCell ref="D56:E56"/>
    <mergeCell ref="V56:W56"/>
    <mergeCell ref="Z56:AA56"/>
    <mergeCell ref="D57:E57"/>
    <mergeCell ref="V57:W57"/>
    <mergeCell ref="Z57:AA57"/>
    <mergeCell ref="D60:E60"/>
    <mergeCell ref="V60:W60"/>
    <mergeCell ref="Z60:AA60"/>
    <mergeCell ref="V61:W61"/>
    <mergeCell ref="Z61:AA61"/>
    <mergeCell ref="D62:E62"/>
    <mergeCell ref="V63:W63"/>
    <mergeCell ref="Z63:AA63"/>
    <mergeCell ref="V62:W62"/>
    <mergeCell ref="Z62:AA62"/>
    <mergeCell ref="D68:E68"/>
    <mergeCell ref="V68:W68"/>
    <mergeCell ref="Z68:AA68"/>
    <mergeCell ref="D75:E75"/>
    <mergeCell ref="V75:W75"/>
    <mergeCell ref="Z75:AA75"/>
    <mergeCell ref="V65:W65"/>
    <mergeCell ref="Z65:AA65"/>
    <mergeCell ref="D66:E66"/>
    <mergeCell ref="V66:W66"/>
    <mergeCell ref="Z66:AA66"/>
    <mergeCell ref="D67:E67"/>
    <mergeCell ref="V67:W67"/>
    <mergeCell ref="Z67:AA67"/>
    <mergeCell ref="D69:E69"/>
    <mergeCell ref="V69:W69"/>
    <mergeCell ref="Z69:AA69"/>
    <mergeCell ref="Z70:AA70"/>
    <mergeCell ref="Z71:AA71"/>
    <mergeCell ref="Z72:AA72"/>
    <mergeCell ref="V70:W70"/>
    <mergeCell ref="V71:W71"/>
    <mergeCell ref="V72:W72"/>
    <mergeCell ref="D70:E70"/>
    <mergeCell ref="D81:E81"/>
    <mergeCell ref="V81:W81"/>
    <mergeCell ref="Z81:AA81"/>
    <mergeCell ref="D82:E82"/>
    <mergeCell ref="V82:W82"/>
    <mergeCell ref="Z82:AA82"/>
    <mergeCell ref="D76:E76"/>
    <mergeCell ref="V76:W76"/>
    <mergeCell ref="Z76:AA76"/>
    <mergeCell ref="D77:E77"/>
    <mergeCell ref="V77:W77"/>
    <mergeCell ref="Z77:AA77"/>
    <mergeCell ref="D79:E79"/>
    <mergeCell ref="V79:W79"/>
    <mergeCell ref="Z79:AA79"/>
    <mergeCell ref="D80:E80"/>
    <mergeCell ref="V80:W80"/>
    <mergeCell ref="Z80:AA80"/>
    <mergeCell ref="D83:E83"/>
    <mergeCell ref="V83:W83"/>
    <mergeCell ref="Z83:AA83"/>
    <mergeCell ref="D84:E84"/>
    <mergeCell ref="V84:W84"/>
    <mergeCell ref="Z84:AA84"/>
    <mergeCell ref="V85:W85"/>
    <mergeCell ref="Z85:AA85"/>
    <mergeCell ref="V86:W86"/>
    <mergeCell ref="Z86:AA86"/>
    <mergeCell ref="D85:E85"/>
    <mergeCell ref="D88:E88"/>
    <mergeCell ref="V88:W88"/>
    <mergeCell ref="Z88:AA88"/>
    <mergeCell ref="D89:E89"/>
    <mergeCell ref="V89:W89"/>
    <mergeCell ref="Z89:AA89"/>
    <mergeCell ref="D87:E87"/>
    <mergeCell ref="V87:W87"/>
    <mergeCell ref="Z87:AA87"/>
    <mergeCell ref="D92:E92"/>
    <mergeCell ref="V92:W92"/>
    <mergeCell ref="Z92:AA92"/>
    <mergeCell ref="D93:E93"/>
    <mergeCell ref="V93:W93"/>
    <mergeCell ref="Z93:AA93"/>
    <mergeCell ref="D90:E90"/>
    <mergeCell ref="V90:W90"/>
    <mergeCell ref="Z90:AA90"/>
    <mergeCell ref="D91:E91"/>
    <mergeCell ref="V91:W91"/>
    <mergeCell ref="Z91:AA91"/>
    <mergeCell ref="D96:E96"/>
    <mergeCell ref="V96:W96"/>
    <mergeCell ref="Z96:AA96"/>
    <mergeCell ref="D97:E97"/>
    <mergeCell ref="V97:W97"/>
    <mergeCell ref="Z97:AA97"/>
    <mergeCell ref="D94:E94"/>
    <mergeCell ref="V94:W94"/>
    <mergeCell ref="Z94:AA94"/>
    <mergeCell ref="D95:E95"/>
    <mergeCell ref="V95:W95"/>
    <mergeCell ref="Z95:AA95"/>
    <mergeCell ref="D100:E100"/>
    <mergeCell ref="V100:W100"/>
    <mergeCell ref="Z100:AA100"/>
    <mergeCell ref="D101:E101"/>
    <mergeCell ref="V101:W101"/>
    <mergeCell ref="Z101:AA101"/>
    <mergeCell ref="D98:E98"/>
    <mergeCell ref="V98:W98"/>
    <mergeCell ref="Z98:AA98"/>
    <mergeCell ref="D99:E99"/>
    <mergeCell ref="V99:W99"/>
    <mergeCell ref="Z99:AA99"/>
    <mergeCell ref="D104:E104"/>
    <mergeCell ref="V104:W104"/>
    <mergeCell ref="Z104:AA104"/>
    <mergeCell ref="D105:E105"/>
    <mergeCell ref="V105:W105"/>
    <mergeCell ref="Z105:AA105"/>
    <mergeCell ref="D102:E102"/>
    <mergeCell ref="V102:W102"/>
    <mergeCell ref="Z102:AA102"/>
    <mergeCell ref="D103:E103"/>
    <mergeCell ref="V103:W103"/>
    <mergeCell ref="Z103:AA103"/>
    <mergeCell ref="D106:E106"/>
    <mergeCell ref="V106:W106"/>
    <mergeCell ref="Z106:AA106"/>
    <mergeCell ref="D107:E107"/>
    <mergeCell ref="V107:W107"/>
    <mergeCell ref="Z107:AA107"/>
    <mergeCell ref="D109:E109"/>
    <mergeCell ref="V109:W109"/>
    <mergeCell ref="Z109:AA109"/>
    <mergeCell ref="AB121:AB122"/>
    <mergeCell ref="AC121:AC122"/>
    <mergeCell ref="O121:O122"/>
    <mergeCell ref="P121:P122"/>
    <mergeCell ref="Q121:Q122"/>
    <mergeCell ref="R121:R122"/>
    <mergeCell ref="S121:S122"/>
    <mergeCell ref="U121:U122"/>
    <mergeCell ref="A121:A122"/>
    <mergeCell ref="B121:B122"/>
    <mergeCell ref="C121:C122"/>
    <mergeCell ref="D121:E122"/>
    <mergeCell ref="F121:F122"/>
    <mergeCell ref="G121:G122"/>
    <mergeCell ref="H121:H122"/>
    <mergeCell ref="I121:I122"/>
    <mergeCell ref="J121:J122"/>
    <mergeCell ref="K121:K122"/>
    <mergeCell ref="L121:L122"/>
    <mergeCell ref="M121:M122"/>
    <mergeCell ref="N121:N122"/>
    <mergeCell ref="Z120:AA120"/>
    <mergeCell ref="V121:W122"/>
    <mergeCell ref="X121:X122"/>
    <mergeCell ref="Y121:Y122"/>
    <mergeCell ref="Z121:AA122"/>
    <mergeCell ref="D118:E118"/>
    <mergeCell ref="V118:W118"/>
    <mergeCell ref="D120:E120"/>
    <mergeCell ref="V120:W120"/>
    <mergeCell ref="Z118:AA118"/>
    <mergeCell ref="D119:E119"/>
    <mergeCell ref="V119:W119"/>
    <mergeCell ref="Z119:AA119"/>
    <mergeCell ref="D116:E116"/>
    <mergeCell ref="V116:W116"/>
    <mergeCell ref="Z116:AA116"/>
    <mergeCell ref="D117:E117"/>
    <mergeCell ref="V117:W117"/>
    <mergeCell ref="Z117:AA117"/>
    <mergeCell ref="D108:E108"/>
    <mergeCell ref="V108:W108"/>
    <mergeCell ref="Z108:AA108"/>
    <mergeCell ref="D115:E115"/>
    <mergeCell ref="V115:W115"/>
    <mergeCell ref="Z115:AA115"/>
    <mergeCell ref="V110:W110"/>
    <mergeCell ref="Z110:AA110"/>
    <mergeCell ref="V111:W111"/>
    <mergeCell ref="Z111:AA111"/>
    <mergeCell ref="V112:W112"/>
    <mergeCell ref="Z112:AA112"/>
    <mergeCell ref="V113:W113"/>
    <mergeCell ref="Z113:AA113"/>
    <mergeCell ref="V114:W114"/>
    <mergeCell ref="Z114:AA114"/>
    <mergeCell ref="D111:E111"/>
    <mergeCell ref="D73:E73"/>
    <mergeCell ref="D74:E74"/>
    <mergeCell ref="V73:W73"/>
    <mergeCell ref="V74:W74"/>
    <mergeCell ref="Z73:AA73"/>
    <mergeCell ref="Z74:AA74"/>
    <mergeCell ref="D71:E71"/>
    <mergeCell ref="D72:E72"/>
    <mergeCell ref="D78:E78"/>
    <mergeCell ref="V78:W78"/>
    <mergeCell ref="Z78:AA78"/>
  </mergeCells>
  <pageMargins left="0.11811023622047245" right="0" top="0.59055118110236227" bottom="0.15748031496062992" header="0" footer="0"/>
  <pageSetup paperSize="9" scale="21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C20" sqref="C20"/>
    </sheetView>
  </sheetViews>
  <sheetFormatPr defaultRowHeight="15" x14ac:dyDescent="0.25"/>
  <sheetData>
    <row r="2" spans="2:3" x14ac:dyDescent="0.25">
      <c r="B2">
        <v>6</v>
      </c>
      <c r="C2">
        <v>3.25</v>
      </c>
    </row>
    <row r="3" spans="2:3" x14ac:dyDescent="0.25">
      <c r="B3">
        <v>9</v>
      </c>
      <c r="C3">
        <v>1</v>
      </c>
    </row>
    <row r="4" spans="2:3" x14ac:dyDescent="0.25">
      <c r="B4">
        <v>11.5</v>
      </c>
      <c r="C4">
        <v>1</v>
      </c>
    </row>
    <row r="5" spans="2:3" x14ac:dyDescent="0.25">
      <c r="B5">
        <v>28</v>
      </c>
      <c r="C5">
        <v>1</v>
      </c>
    </row>
    <row r="6" spans="2:3" x14ac:dyDescent="0.25">
      <c r="B6">
        <v>2</v>
      </c>
      <c r="C6">
        <v>9</v>
      </c>
    </row>
    <row r="7" spans="2:3" x14ac:dyDescent="0.25">
      <c r="B7">
        <v>3.75</v>
      </c>
      <c r="C7">
        <v>6.5</v>
      </c>
    </row>
    <row r="8" spans="2:3" x14ac:dyDescent="0.25">
      <c r="B8">
        <v>11</v>
      </c>
      <c r="C8">
        <v>1</v>
      </c>
    </row>
    <row r="9" spans="2:3" x14ac:dyDescent="0.25">
      <c r="B9">
        <v>2</v>
      </c>
      <c r="C9">
        <v>14</v>
      </c>
    </row>
    <row r="10" spans="2:3" x14ac:dyDescent="0.25">
      <c r="B10">
        <v>9.5</v>
      </c>
      <c r="C10">
        <v>15</v>
      </c>
    </row>
    <row r="11" spans="2:3" x14ac:dyDescent="0.25">
      <c r="B11">
        <v>37</v>
      </c>
    </row>
    <row r="12" spans="2:3" x14ac:dyDescent="0.25">
      <c r="B12">
        <v>12.75</v>
      </c>
    </row>
    <row r="13" spans="2:3" x14ac:dyDescent="0.25">
      <c r="B13">
        <v>6.75</v>
      </c>
    </row>
    <row r="14" spans="2:3" x14ac:dyDescent="0.25">
      <c r="B14">
        <v>8.5</v>
      </c>
    </row>
    <row r="15" spans="2:3" x14ac:dyDescent="0.25">
      <c r="B15">
        <v>1</v>
      </c>
    </row>
    <row r="16" spans="2:3" x14ac:dyDescent="0.25">
      <c r="B16">
        <v>20</v>
      </c>
    </row>
    <row r="17" spans="2:3" x14ac:dyDescent="0.25">
      <c r="B17">
        <v>44</v>
      </c>
    </row>
    <row r="18" spans="2:3" x14ac:dyDescent="0.25">
      <c r="B18">
        <f>SUM(B2:B17)</f>
        <v>212.75</v>
      </c>
      <c r="C18">
        <f>SUM(C2:C17)</f>
        <v>51.75</v>
      </c>
    </row>
    <row r="19" spans="2:3" x14ac:dyDescent="0.25">
      <c r="C19">
        <f>B18+C18</f>
        <v>264.5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cp:lastPrinted>2025-01-13T05:51:16Z</cp:lastPrinted>
  <dcterms:created xsi:type="dcterms:W3CDTF">2023-12-12T13:27:08Z</dcterms:created>
  <dcterms:modified xsi:type="dcterms:W3CDTF">2025-01-30T09:22:22Z</dcterms:modified>
</cp:coreProperties>
</file>